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0" yWindow="-465" windowWidth="28800" windowHeight="16440" tabRatio="500"/>
  </bookViews>
  <sheets>
    <sheet name="前半戦" sheetId="1" r:id="rId1"/>
    <sheet name="後半戦" sheetId="2" r:id="rId2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4" i="2" l="1"/>
  <c r="Z9" i="2"/>
  <c r="Z8" i="2"/>
  <c r="Z7" i="2"/>
  <c r="Z6" i="2"/>
  <c r="AB5" i="2"/>
  <c r="Z5" i="2"/>
  <c r="AB29" i="2"/>
  <c r="Z33" i="2"/>
  <c r="Z32" i="2"/>
  <c r="Z31" i="2"/>
  <c r="Z30" i="2"/>
  <c r="Z29" i="2"/>
  <c r="Z21" i="2"/>
  <c r="Z20" i="2"/>
  <c r="Z19" i="2"/>
  <c r="Z18" i="2"/>
  <c r="AB17" i="2"/>
  <c r="Z17" i="2"/>
  <c r="AB28" i="2"/>
  <c r="Z28" i="2"/>
  <c r="AB16" i="2"/>
  <c r="Z16" i="2"/>
  <c r="AB4" i="2"/>
  <c r="Z4" i="2"/>
  <c r="V5" i="1"/>
  <c r="W5" i="1"/>
  <c r="X5" i="1"/>
  <c r="V6" i="1"/>
  <c r="W6" i="1"/>
  <c r="X6" i="1"/>
  <c r="V7" i="1"/>
  <c r="W7" i="1"/>
  <c r="X7" i="1"/>
  <c r="V8" i="1"/>
  <c r="W8" i="1"/>
  <c r="X8" i="1"/>
  <c r="V9" i="1"/>
  <c r="W9" i="1"/>
  <c r="X9" i="1"/>
  <c r="V10" i="1"/>
  <c r="W10" i="1"/>
  <c r="X10" i="1"/>
  <c r="X11" i="1"/>
  <c r="V29" i="1"/>
  <c r="W29" i="1"/>
  <c r="X29" i="1"/>
  <c r="V27" i="1"/>
  <c r="W27" i="1"/>
  <c r="X27" i="1"/>
  <c r="V25" i="1"/>
  <c r="W25" i="1"/>
  <c r="X25" i="1"/>
  <c r="V26" i="1"/>
  <c r="W26" i="1"/>
  <c r="X26" i="1"/>
  <c r="V28" i="1"/>
  <c r="W28" i="1"/>
  <c r="X28" i="1"/>
  <c r="V30" i="1"/>
  <c r="W30" i="1"/>
  <c r="X30" i="1"/>
  <c r="X31" i="1"/>
  <c r="V17" i="1"/>
  <c r="W17" i="1"/>
  <c r="X17" i="1"/>
  <c r="V19" i="1"/>
  <c r="W19" i="1"/>
  <c r="X19" i="1"/>
  <c r="V15" i="1"/>
  <c r="W15" i="1"/>
  <c r="X15" i="1"/>
  <c r="V16" i="1"/>
  <c r="W16" i="1"/>
  <c r="X16" i="1"/>
  <c r="V18" i="1"/>
  <c r="W18" i="1"/>
  <c r="X18" i="1"/>
  <c r="V20" i="1"/>
  <c r="W20" i="1"/>
  <c r="X20" i="1"/>
  <c r="X21" i="1"/>
  <c r="O35" i="2"/>
  <c r="N35" i="2"/>
  <c r="O34" i="2"/>
  <c r="N34" i="2"/>
  <c r="O33" i="2"/>
  <c r="N33" i="2"/>
  <c r="O30" i="2"/>
  <c r="N30" i="2"/>
  <c r="O29" i="2"/>
  <c r="N29" i="2"/>
  <c r="O28" i="2"/>
  <c r="N28" i="2"/>
  <c r="O23" i="2"/>
  <c r="N23" i="2"/>
  <c r="O22" i="2"/>
  <c r="N22" i="2"/>
  <c r="O21" i="2"/>
  <c r="N21" i="2"/>
  <c r="O18" i="2"/>
  <c r="N18" i="2"/>
  <c r="O17" i="2"/>
  <c r="N17" i="2"/>
  <c r="O16" i="2"/>
  <c r="N16" i="2"/>
  <c r="O11" i="2"/>
  <c r="N11" i="2"/>
  <c r="O10" i="2"/>
  <c r="N10" i="2"/>
  <c r="O9" i="2"/>
  <c r="N9" i="2"/>
  <c r="O6" i="2"/>
  <c r="N6" i="2"/>
  <c r="O5" i="2"/>
  <c r="N5" i="2"/>
  <c r="P5" i="2"/>
  <c r="P6" i="2"/>
  <c r="O4" i="2"/>
  <c r="N4" i="2"/>
  <c r="G35" i="2"/>
  <c r="L32" i="2"/>
  <c r="G34" i="2"/>
  <c r="J32" i="2"/>
  <c r="G33" i="2"/>
  <c r="H32" i="2"/>
  <c r="G30" i="2"/>
  <c r="L27" i="2"/>
  <c r="G29" i="2"/>
  <c r="J27" i="2"/>
  <c r="G28" i="2"/>
  <c r="H27" i="2"/>
  <c r="G23" i="2"/>
  <c r="L20" i="2"/>
  <c r="G22" i="2"/>
  <c r="J20" i="2"/>
  <c r="G21" i="2"/>
  <c r="H20" i="2"/>
  <c r="G18" i="2"/>
  <c r="L15" i="2"/>
  <c r="G17" i="2"/>
  <c r="J15" i="2"/>
  <c r="G16" i="2"/>
  <c r="H15" i="2"/>
  <c r="G11" i="2"/>
  <c r="L8" i="2"/>
  <c r="G10" i="2"/>
  <c r="J8" i="2"/>
  <c r="G9" i="2"/>
  <c r="H8" i="2"/>
  <c r="G6" i="2"/>
  <c r="L3" i="2"/>
  <c r="G5" i="2"/>
  <c r="J3" i="2"/>
  <c r="G4" i="2"/>
  <c r="H3" i="2"/>
  <c r="T35" i="2"/>
  <c r="U35" i="2"/>
  <c r="V35" i="2"/>
  <c r="Q35" i="2"/>
  <c r="R35" i="2"/>
  <c r="S35" i="2"/>
  <c r="P35" i="2"/>
  <c r="T34" i="2"/>
  <c r="U34" i="2"/>
  <c r="V34" i="2"/>
  <c r="Q34" i="2"/>
  <c r="R34" i="2"/>
  <c r="S34" i="2"/>
  <c r="P34" i="2"/>
  <c r="T33" i="2"/>
  <c r="U33" i="2"/>
  <c r="V33" i="2"/>
  <c r="Q33" i="2"/>
  <c r="R33" i="2"/>
  <c r="S33" i="2"/>
  <c r="P33" i="2"/>
  <c r="T23" i="2"/>
  <c r="U23" i="2"/>
  <c r="V23" i="2"/>
  <c r="Q23" i="2"/>
  <c r="R23" i="2"/>
  <c r="S23" i="2"/>
  <c r="P23" i="2"/>
  <c r="T22" i="2"/>
  <c r="U22" i="2"/>
  <c r="V22" i="2"/>
  <c r="Q22" i="2"/>
  <c r="R22" i="2"/>
  <c r="S22" i="2"/>
  <c r="P22" i="2"/>
  <c r="T21" i="2"/>
  <c r="U21" i="2"/>
  <c r="V21" i="2"/>
  <c r="Q21" i="2"/>
  <c r="R21" i="2"/>
  <c r="S21" i="2"/>
  <c r="P21" i="2"/>
  <c r="T11" i="2"/>
  <c r="U11" i="2"/>
  <c r="V11" i="2"/>
  <c r="Q11" i="2"/>
  <c r="R11" i="2"/>
  <c r="S11" i="2"/>
  <c r="P11" i="2"/>
  <c r="T10" i="2"/>
  <c r="U10" i="2"/>
  <c r="V10" i="2"/>
  <c r="Q10" i="2"/>
  <c r="R10" i="2"/>
  <c r="S10" i="2"/>
  <c r="P10" i="2"/>
  <c r="T9" i="2"/>
  <c r="U9" i="2"/>
  <c r="V9" i="2"/>
  <c r="Q9" i="2"/>
  <c r="R9" i="2"/>
  <c r="S9" i="2"/>
  <c r="P9" i="2"/>
  <c r="T30" i="2"/>
  <c r="U30" i="2"/>
  <c r="V30" i="2"/>
  <c r="Q30" i="2"/>
  <c r="R30" i="2"/>
  <c r="S30" i="2"/>
  <c r="P30" i="2"/>
  <c r="T29" i="2"/>
  <c r="U29" i="2"/>
  <c r="V29" i="2"/>
  <c r="Q29" i="2"/>
  <c r="R29" i="2"/>
  <c r="S29" i="2"/>
  <c r="P29" i="2"/>
  <c r="T28" i="2"/>
  <c r="U28" i="2"/>
  <c r="V28" i="2"/>
  <c r="Q28" i="2"/>
  <c r="R28" i="2"/>
  <c r="S28" i="2"/>
  <c r="P28" i="2"/>
  <c r="T18" i="2"/>
  <c r="U18" i="2"/>
  <c r="V18" i="2"/>
  <c r="Q18" i="2"/>
  <c r="R18" i="2"/>
  <c r="S18" i="2"/>
  <c r="P18" i="2"/>
  <c r="T17" i="2"/>
  <c r="U17" i="2"/>
  <c r="V17" i="2"/>
  <c r="Q17" i="2"/>
  <c r="R17" i="2"/>
  <c r="S17" i="2"/>
  <c r="P17" i="2"/>
  <c r="T16" i="2"/>
  <c r="U16" i="2"/>
  <c r="V16" i="2"/>
  <c r="Q16" i="2"/>
  <c r="R16" i="2"/>
  <c r="S16" i="2"/>
  <c r="P16" i="2"/>
  <c r="T6" i="2"/>
  <c r="U6" i="2"/>
  <c r="V6" i="2"/>
  <c r="Q6" i="2"/>
  <c r="R6" i="2"/>
  <c r="S6" i="2"/>
  <c r="T5" i="2"/>
  <c r="U5" i="2"/>
  <c r="V5" i="2"/>
  <c r="Q5" i="2"/>
  <c r="R5" i="2"/>
  <c r="S5" i="2"/>
  <c r="T4" i="2"/>
  <c r="U4" i="2"/>
  <c r="V4" i="2"/>
  <c r="Q4" i="2"/>
  <c r="R4" i="2"/>
  <c r="S4" i="2"/>
  <c r="P4" i="2"/>
  <c r="T24" i="1"/>
  <c r="I30" i="1"/>
  <c r="R24" i="1"/>
  <c r="I29" i="1"/>
  <c r="P24" i="1"/>
  <c r="I28" i="1"/>
  <c r="N24" i="1"/>
  <c r="I27" i="1"/>
  <c r="L24" i="1"/>
  <c r="I26" i="1"/>
  <c r="J24" i="1"/>
  <c r="I25" i="1"/>
  <c r="T14" i="1"/>
  <c r="I20" i="1"/>
  <c r="R14" i="1"/>
  <c r="I19" i="1"/>
  <c r="P14" i="1"/>
  <c r="I18" i="1"/>
  <c r="N14" i="1"/>
  <c r="I17" i="1"/>
  <c r="L14" i="1"/>
  <c r="I16" i="1"/>
  <c r="J14" i="1"/>
  <c r="I15" i="1"/>
  <c r="AD30" i="1"/>
  <c r="AE30" i="1"/>
  <c r="AF30" i="1"/>
  <c r="AG30" i="1"/>
  <c r="AH30" i="1"/>
  <c r="Y30" i="1"/>
  <c r="Z30" i="1"/>
  <c r="AA30" i="1"/>
  <c r="AB30" i="1"/>
  <c r="AC30" i="1"/>
  <c r="AD29" i="1"/>
  <c r="AE29" i="1"/>
  <c r="AF29" i="1"/>
  <c r="AG29" i="1"/>
  <c r="AH29" i="1"/>
  <c r="Y29" i="1"/>
  <c r="Z29" i="1"/>
  <c r="AA29" i="1"/>
  <c r="AB29" i="1"/>
  <c r="AC29" i="1"/>
  <c r="AD28" i="1"/>
  <c r="AE28" i="1"/>
  <c r="AF28" i="1"/>
  <c r="AG28" i="1"/>
  <c r="AH28" i="1"/>
  <c r="Y28" i="1"/>
  <c r="Z28" i="1"/>
  <c r="AA28" i="1"/>
  <c r="AB28" i="1"/>
  <c r="AC28" i="1"/>
  <c r="AD27" i="1"/>
  <c r="AE27" i="1"/>
  <c r="AF27" i="1"/>
  <c r="AG27" i="1"/>
  <c r="AH27" i="1"/>
  <c r="Y27" i="1"/>
  <c r="Z27" i="1"/>
  <c r="AA27" i="1"/>
  <c r="AB27" i="1"/>
  <c r="AC27" i="1"/>
  <c r="AD26" i="1"/>
  <c r="AE26" i="1"/>
  <c r="AF26" i="1"/>
  <c r="AG26" i="1"/>
  <c r="AH26" i="1"/>
  <c r="Y26" i="1"/>
  <c r="Z26" i="1"/>
  <c r="AA26" i="1"/>
  <c r="AB26" i="1"/>
  <c r="AC26" i="1"/>
  <c r="AD25" i="1"/>
  <c r="AE25" i="1"/>
  <c r="AF25" i="1"/>
  <c r="AG25" i="1"/>
  <c r="AH25" i="1"/>
  <c r="Y25" i="1"/>
  <c r="Z25" i="1"/>
  <c r="AA25" i="1"/>
  <c r="AB25" i="1"/>
  <c r="AC25" i="1"/>
  <c r="AD20" i="1"/>
  <c r="AE20" i="1"/>
  <c r="AF20" i="1"/>
  <c r="AG20" i="1"/>
  <c r="AH20" i="1"/>
  <c r="Y20" i="1"/>
  <c r="Z20" i="1"/>
  <c r="AA20" i="1"/>
  <c r="AB20" i="1"/>
  <c r="AC20" i="1"/>
  <c r="AD19" i="1"/>
  <c r="AE19" i="1"/>
  <c r="AF19" i="1"/>
  <c r="AG19" i="1"/>
  <c r="AH19" i="1"/>
  <c r="Y19" i="1"/>
  <c r="Z19" i="1"/>
  <c r="AA19" i="1"/>
  <c r="AB19" i="1"/>
  <c r="AC19" i="1"/>
  <c r="AD18" i="1"/>
  <c r="AE18" i="1"/>
  <c r="AF18" i="1"/>
  <c r="AG18" i="1"/>
  <c r="AH18" i="1"/>
  <c r="Y18" i="1"/>
  <c r="Z18" i="1"/>
  <c r="AA18" i="1"/>
  <c r="AB18" i="1"/>
  <c r="AC18" i="1"/>
  <c r="AD17" i="1"/>
  <c r="AE17" i="1"/>
  <c r="AF17" i="1"/>
  <c r="AG17" i="1"/>
  <c r="AH17" i="1"/>
  <c r="Y17" i="1"/>
  <c r="Z17" i="1"/>
  <c r="AA17" i="1"/>
  <c r="AB17" i="1"/>
  <c r="AC17" i="1"/>
  <c r="AD16" i="1"/>
  <c r="AE16" i="1"/>
  <c r="AF16" i="1"/>
  <c r="AG16" i="1"/>
  <c r="AH16" i="1"/>
  <c r="Y16" i="1"/>
  <c r="Z16" i="1"/>
  <c r="AA16" i="1"/>
  <c r="AB16" i="1"/>
  <c r="AC16" i="1"/>
  <c r="AD15" i="1"/>
  <c r="AE15" i="1"/>
  <c r="AF15" i="1"/>
  <c r="AG15" i="1"/>
  <c r="AH15" i="1"/>
  <c r="Y15" i="1"/>
  <c r="Z15" i="1"/>
  <c r="AA15" i="1"/>
  <c r="AB15" i="1"/>
  <c r="AC15" i="1"/>
  <c r="AG6" i="1"/>
  <c r="AD6" i="1"/>
  <c r="AE6" i="1"/>
  <c r="AF6" i="1"/>
  <c r="AH6" i="1"/>
  <c r="AF7" i="1"/>
  <c r="AD7" i="1"/>
  <c r="AE7" i="1"/>
  <c r="AG7" i="1"/>
  <c r="AH7" i="1"/>
  <c r="AG8" i="1"/>
  <c r="AD8" i="1"/>
  <c r="AE8" i="1"/>
  <c r="AF8" i="1"/>
  <c r="AH8" i="1"/>
  <c r="AD9" i="1"/>
  <c r="AE9" i="1"/>
  <c r="AF9" i="1"/>
  <c r="AG9" i="1"/>
  <c r="AH9" i="1"/>
  <c r="AF10" i="1"/>
  <c r="AD10" i="1"/>
  <c r="AE10" i="1"/>
  <c r="AG10" i="1"/>
  <c r="AH10" i="1"/>
  <c r="AF5" i="1"/>
  <c r="AG5" i="1"/>
  <c r="AD5" i="1"/>
  <c r="AE5" i="1"/>
  <c r="AH5" i="1"/>
  <c r="AB6" i="1"/>
  <c r="Y6" i="1"/>
  <c r="Z6" i="1"/>
  <c r="AA6" i="1"/>
  <c r="AC6" i="1"/>
  <c r="AA7" i="1"/>
  <c r="Y7" i="1"/>
  <c r="Z7" i="1"/>
  <c r="AB7" i="1"/>
  <c r="AC7" i="1"/>
  <c r="AB8" i="1"/>
  <c r="Y8" i="1"/>
  <c r="Z8" i="1"/>
  <c r="AA8" i="1"/>
  <c r="AC8" i="1"/>
  <c r="Y9" i="1"/>
  <c r="Z9" i="1"/>
  <c r="AA9" i="1"/>
  <c r="AB9" i="1"/>
  <c r="AC9" i="1"/>
  <c r="AA10" i="1"/>
  <c r="Y10" i="1"/>
  <c r="Z10" i="1"/>
  <c r="AB10" i="1"/>
  <c r="AC10" i="1"/>
  <c r="AA5" i="1"/>
  <c r="AB5" i="1"/>
  <c r="Y5" i="1"/>
  <c r="Z5" i="1"/>
  <c r="AC5" i="1"/>
  <c r="I10" i="1"/>
  <c r="I9" i="1"/>
  <c r="I8" i="1"/>
  <c r="I7" i="1"/>
  <c r="I6" i="1"/>
  <c r="I5" i="1"/>
  <c r="T4" i="1"/>
  <c r="R4" i="1"/>
  <c r="P4" i="1"/>
  <c r="N4" i="1"/>
  <c r="L4" i="1"/>
  <c r="J4" i="1"/>
</calcChain>
</file>

<file path=xl/sharedStrings.xml><?xml version="1.0" encoding="utf-8"?>
<sst xmlns="http://schemas.openxmlformats.org/spreadsheetml/2006/main" count="229" uniqueCount="109">
  <si>
    <t>リベリオン</t>
    <phoneticPr fontId="2"/>
  </si>
  <si>
    <t>SHIN</t>
    <phoneticPr fontId="2"/>
  </si>
  <si>
    <t>KCK</t>
    <phoneticPr fontId="2"/>
  </si>
  <si>
    <t xml:space="preserve"> </t>
    <phoneticPr fontId="2"/>
  </si>
  <si>
    <t>SUGAR BOMBS GT</t>
  </si>
  <si>
    <t>Peanuts</t>
    <phoneticPr fontId="2"/>
  </si>
  <si>
    <t>Esperance</t>
    <phoneticPr fontId="2"/>
  </si>
  <si>
    <t>勝敗表</t>
  </si>
  <si>
    <t>Aコート</t>
    <phoneticPr fontId="2"/>
  </si>
  <si>
    <t>Bコート</t>
    <phoneticPr fontId="2"/>
  </si>
  <si>
    <t>Cコート</t>
  </si>
  <si>
    <t>Cコート</t>
    <phoneticPr fontId="2"/>
  </si>
  <si>
    <t>Aコート</t>
    <phoneticPr fontId="2"/>
  </si>
  <si>
    <t>勝</t>
    <rPh sb="0" eb="1">
      <t>カ</t>
    </rPh>
    <phoneticPr fontId="2"/>
  </si>
  <si>
    <t>負</t>
    <rPh sb="0" eb="1">
      <t>マ</t>
    </rPh>
    <phoneticPr fontId="2"/>
  </si>
  <si>
    <t>得点</t>
    <rPh sb="0" eb="2">
      <t>トクテン</t>
    </rPh>
    <phoneticPr fontId="2"/>
  </si>
  <si>
    <t>失点</t>
    <rPh sb="0" eb="2">
      <t>シッテン</t>
    </rPh>
    <phoneticPr fontId="2"/>
  </si>
  <si>
    <t>差</t>
    <rPh sb="0" eb="1">
      <t>サ</t>
    </rPh>
    <phoneticPr fontId="2"/>
  </si>
  <si>
    <t>順位</t>
    <rPh sb="0" eb="2">
      <t>ジュンイ</t>
    </rPh>
    <phoneticPr fontId="2"/>
  </si>
  <si>
    <t>勝計</t>
    <rPh sb="0" eb="1">
      <t>カ</t>
    </rPh>
    <rPh sb="1" eb="2">
      <t>ケイ</t>
    </rPh>
    <phoneticPr fontId="2"/>
  </si>
  <si>
    <t>負計</t>
    <rPh sb="0" eb="1">
      <t>マ</t>
    </rPh>
    <rPh sb="1" eb="2">
      <t>ケイ</t>
    </rPh>
    <phoneticPr fontId="2"/>
  </si>
  <si>
    <t>PEACE</t>
    <phoneticPr fontId="2"/>
  </si>
  <si>
    <t>SUGER BOMBS Z</t>
    <phoneticPr fontId="2"/>
  </si>
  <si>
    <t>G.U.C</t>
    <phoneticPr fontId="2"/>
  </si>
  <si>
    <t>リファインド</t>
    <phoneticPr fontId="2"/>
  </si>
  <si>
    <t>SMILY</t>
    <phoneticPr fontId="2"/>
  </si>
  <si>
    <t>UNITY</t>
    <phoneticPr fontId="2"/>
  </si>
  <si>
    <t>伊賀市真</t>
    <rPh sb="0" eb="3">
      <t>イガシ</t>
    </rPh>
    <rPh sb="3" eb="4">
      <t>マコト</t>
    </rPh>
    <phoneticPr fontId="2"/>
  </si>
  <si>
    <t>diadra</t>
    <phoneticPr fontId="2"/>
  </si>
  <si>
    <t>おれちょいす</t>
    <phoneticPr fontId="2"/>
  </si>
  <si>
    <t>MixSand</t>
    <phoneticPr fontId="2"/>
  </si>
  <si>
    <t>JUMP</t>
    <phoneticPr fontId="2"/>
  </si>
  <si>
    <t>Aコート</t>
    <phoneticPr fontId="2"/>
  </si>
  <si>
    <t>Bコート</t>
    <phoneticPr fontId="2"/>
  </si>
  <si>
    <t>Cコート</t>
    <phoneticPr fontId="2"/>
  </si>
  <si>
    <t>A</t>
    <phoneticPr fontId="2"/>
  </si>
  <si>
    <t>B</t>
    <phoneticPr fontId="2"/>
  </si>
  <si>
    <t>C</t>
    <phoneticPr fontId="2"/>
  </si>
  <si>
    <t>D</t>
    <phoneticPr fontId="2"/>
  </si>
  <si>
    <t>E</t>
    <phoneticPr fontId="2"/>
  </si>
  <si>
    <t>F</t>
    <phoneticPr fontId="2"/>
  </si>
  <si>
    <t>A5位</t>
    <rPh sb="2" eb="3">
      <t>イ</t>
    </rPh>
    <phoneticPr fontId="2"/>
  </si>
  <si>
    <t>B6位</t>
    <rPh sb="2" eb="3">
      <t>イ</t>
    </rPh>
    <phoneticPr fontId="2"/>
  </si>
  <si>
    <t>C5位</t>
    <rPh sb="2" eb="3">
      <t>イ</t>
    </rPh>
    <phoneticPr fontId="2"/>
  </si>
  <si>
    <t>A6位</t>
    <rPh sb="2" eb="3">
      <t>イ</t>
    </rPh>
    <phoneticPr fontId="2"/>
  </si>
  <si>
    <t>A1位</t>
    <rPh sb="2" eb="3">
      <t>イ</t>
    </rPh>
    <phoneticPr fontId="2"/>
  </si>
  <si>
    <t>B2位</t>
    <rPh sb="2" eb="3">
      <t>イ</t>
    </rPh>
    <phoneticPr fontId="2"/>
  </si>
  <si>
    <t>C1位</t>
    <rPh sb="2" eb="3">
      <t>イ</t>
    </rPh>
    <phoneticPr fontId="2"/>
  </si>
  <si>
    <t>A2位</t>
    <rPh sb="2" eb="3">
      <t>イ</t>
    </rPh>
    <phoneticPr fontId="2"/>
  </si>
  <si>
    <t>B1位</t>
    <rPh sb="2" eb="3">
      <t>イ</t>
    </rPh>
    <phoneticPr fontId="2"/>
  </si>
  <si>
    <t>C2位</t>
    <rPh sb="2" eb="3">
      <t>イ</t>
    </rPh>
    <phoneticPr fontId="2"/>
  </si>
  <si>
    <t>A3位</t>
    <rPh sb="2" eb="3">
      <t>イ</t>
    </rPh>
    <phoneticPr fontId="2"/>
  </si>
  <si>
    <t>A4位</t>
    <rPh sb="2" eb="3">
      <t>イ</t>
    </rPh>
    <phoneticPr fontId="2"/>
  </si>
  <si>
    <t>B4位</t>
    <rPh sb="2" eb="3">
      <t>イ</t>
    </rPh>
    <phoneticPr fontId="2"/>
  </si>
  <si>
    <t>B3位</t>
    <rPh sb="2" eb="3">
      <t>イ</t>
    </rPh>
    <phoneticPr fontId="2"/>
  </si>
  <si>
    <t>C3位</t>
    <rPh sb="2" eb="3">
      <t>イ</t>
    </rPh>
    <phoneticPr fontId="2"/>
  </si>
  <si>
    <t>C4位</t>
    <rPh sb="2" eb="3">
      <t>イ</t>
    </rPh>
    <phoneticPr fontId="2"/>
  </si>
  <si>
    <t>B5位</t>
    <rPh sb="2" eb="3">
      <t>イ</t>
    </rPh>
    <phoneticPr fontId="2"/>
  </si>
  <si>
    <t>C6位</t>
    <rPh sb="2" eb="3">
      <t>イ</t>
    </rPh>
    <phoneticPr fontId="2"/>
  </si>
  <si>
    <t>リベリオン</t>
    <phoneticPr fontId="2"/>
  </si>
  <si>
    <t>SHIN</t>
    <phoneticPr fontId="2"/>
  </si>
  <si>
    <t>KCK</t>
    <phoneticPr fontId="2"/>
  </si>
  <si>
    <t>SUGAR BOMBS GT</t>
    <phoneticPr fontId="2"/>
  </si>
  <si>
    <t>Esperance</t>
    <phoneticPr fontId="2"/>
  </si>
  <si>
    <t>JUMP</t>
    <phoneticPr fontId="2"/>
  </si>
  <si>
    <t>伊賀市真</t>
    <rPh sb="0" eb="3">
      <t>イガシ</t>
    </rPh>
    <rPh sb="3" eb="4">
      <t>シン</t>
    </rPh>
    <phoneticPr fontId="2"/>
  </si>
  <si>
    <t>UNITY</t>
    <phoneticPr fontId="2"/>
  </si>
  <si>
    <t>リファインド</t>
    <phoneticPr fontId="2"/>
  </si>
  <si>
    <t>diadra</t>
    <phoneticPr fontId="2"/>
  </si>
  <si>
    <t>G.U.C</t>
    <phoneticPr fontId="2"/>
  </si>
  <si>
    <t>SMILY</t>
    <phoneticPr fontId="2"/>
  </si>
  <si>
    <t>PEACE</t>
    <phoneticPr fontId="2"/>
  </si>
  <si>
    <t>SUGAR BOMBS Z</t>
    <phoneticPr fontId="2"/>
  </si>
  <si>
    <t>MixSand</t>
    <phoneticPr fontId="2"/>
  </si>
  <si>
    <t>おれちょいす</t>
    <phoneticPr fontId="2"/>
  </si>
  <si>
    <t>TrecFlechas</t>
    <phoneticPr fontId="2"/>
  </si>
  <si>
    <t>TrecFlechas</t>
    <phoneticPr fontId="2"/>
  </si>
  <si>
    <t>決勝</t>
    <rPh sb="0" eb="2">
      <t>ケッショウ</t>
    </rPh>
    <phoneticPr fontId="2"/>
  </si>
  <si>
    <t>対戦相手</t>
    <rPh sb="0" eb="2">
      <t>タイセン</t>
    </rPh>
    <rPh sb="2" eb="4">
      <t>アイテ</t>
    </rPh>
    <phoneticPr fontId="2"/>
  </si>
  <si>
    <t>対戦相手</t>
    <rPh sb="0" eb="4">
      <t>タイセンアイテ</t>
    </rPh>
    <phoneticPr fontId="2"/>
  </si>
  <si>
    <t>A　試合順</t>
    <rPh sb="2" eb="5">
      <t>シアイジュン</t>
    </rPh>
    <phoneticPr fontId="2"/>
  </si>
  <si>
    <t>B　試合順</t>
    <rPh sb="2" eb="5">
      <t>シアイジュン</t>
    </rPh>
    <phoneticPr fontId="2"/>
  </si>
  <si>
    <t>C　試合順</t>
    <rPh sb="2" eb="5">
      <t>シアイジュン</t>
    </rPh>
    <phoneticPr fontId="2"/>
  </si>
  <si>
    <t>SMILY</t>
    <phoneticPr fontId="2"/>
  </si>
  <si>
    <t>KCK</t>
    <phoneticPr fontId="2"/>
  </si>
  <si>
    <t>Esperance</t>
    <phoneticPr fontId="2"/>
  </si>
  <si>
    <t>UNITY</t>
    <phoneticPr fontId="2"/>
  </si>
  <si>
    <t>リファインド</t>
    <phoneticPr fontId="2"/>
  </si>
  <si>
    <t>SHIN</t>
    <phoneticPr fontId="2"/>
  </si>
  <si>
    <t>Peanuts</t>
    <phoneticPr fontId="2"/>
  </si>
  <si>
    <t>G.U.C</t>
    <phoneticPr fontId="2"/>
  </si>
  <si>
    <t>PEACE</t>
    <phoneticPr fontId="2"/>
  </si>
  <si>
    <t>SUGAR BOMBS Z</t>
    <phoneticPr fontId="2"/>
  </si>
  <si>
    <t>SUGAR BOMBS GT</t>
    <phoneticPr fontId="2"/>
  </si>
  <si>
    <t>リベリオン</t>
    <phoneticPr fontId="2"/>
  </si>
  <si>
    <t>Aリーグ</t>
  </si>
  <si>
    <t>Bリーグ</t>
    <phoneticPr fontId="2"/>
  </si>
  <si>
    <t>Cリーグ</t>
    <phoneticPr fontId="2"/>
  </si>
  <si>
    <t>Dリーグ</t>
    <phoneticPr fontId="2"/>
  </si>
  <si>
    <t>Eリーグ</t>
    <phoneticPr fontId="2"/>
  </si>
  <si>
    <t>Fリーグ</t>
    <phoneticPr fontId="2"/>
  </si>
  <si>
    <t>おれちょいす</t>
    <phoneticPr fontId="2"/>
  </si>
  <si>
    <t>Aコート</t>
    <phoneticPr fontId="2"/>
  </si>
  <si>
    <t>diadra</t>
    <phoneticPr fontId="2"/>
  </si>
  <si>
    <t>JUMP</t>
    <phoneticPr fontId="2"/>
  </si>
  <si>
    <t>リベリオン</t>
    <phoneticPr fontId="2"/>
  </si>
  <si>
    <t>SUGAR BOMBS GT</t>
    <phoneticPr fontId="2"/>
  </si>
  <si>
    <t>10/31　関西大会</t>
    <rPh sb="6" eb="10">
      <t>カンサイタイカイ</t>
    </rPh>
    <phoneticPr fontId="2"/>
  </si>
  <si>
    <t>加古川市総合体育館</t>
    <rPh sb="0" eb="4">
      <t>カコガワシ</t>
    </rPh>
    <rPh sb="4" eb="9">
      <t>ソウゴウタイイクカン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</si>
</sst>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;[Red]\-0\ "/>
    <numFmt numFmtId="177" formatCode="@&quot; リーグ&quot;"/>
  </numFmts>
  <fonts count="7" x14ac:knownFonts="1">
    <font>
      <sz val="12"/>
      <color theme="1"/>
      <name val="ＭＳ Ｐゴシック"/>
      <family val="2"/>
      <charset val="128"/>
      <scheme val="minor"/>
    </font>
    <font>
      <sz val="12"/>
      <color rgb="FFFF000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9"/>
      <color theme="1"/>
      <name val="ＭＳ Ｐゴシック"/>
      <charset val="128"/>
      <scheme val="minor"/>
    </font>
    <font>
      <sz val="12"/>
      <color rgb="FF000000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FFCC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9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42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5" fillId="0" borderId="0" xfId="0" applyFont="1"/>
    <xf numFmtId="0" fontId="1" fillId="0" borderId="3" xfId="0" applyFont="1" applyBorder="1" applyAlignment="1">
      <alignment horizontal="center"/>
    </xf>
    <xf numFmtId="0" fontId="0" fillId="0" borderId="1" xfId="0" applyBorder="1" applyAlignment="1">
      <alignment horizontal="center" shrinkToFit="1"/>
    </xf>
    <xf numFmtId="0" fontId="0" fillId="0" borderId="1" xfId="0" applyBorder="1" applyAlignment="1">
      <alignment horizontal="center" vertical="center" shrinkToFit="1"/>
    </xf>
    <xf numFmtId="0" fontId="0" fillId="2" borderId="2" xfId="0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/>
    <xf numFmtId="176" fontId="0" fillId="0" borderId="0" xfId="0" applyNumberFormat="1"/>
    <xf numFmtId="0" fontId="0" fillId="0" borderId="2" xfId="0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center" shrinkToFit="1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 vertical="center" shrinkToFit="1"/>
    </xf>
    <xf numFmtId="0" fontId="0" fillId="0" borderId="6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Border="1"/>
    <xf numFmtId="176" fontId="0" fillId="0" borderId="0" xfId="0" applyNumberFormat="1" applyBorder="1"/>
    <xf numFmtId="0" fontId="0" fillId="0" borderId="0" xfId="0" applyFill="1" applyBorder="1" applyAlignment="1">
      <alignment horizontal="center" shrinkToFit="1"/>
    </xf>
    <xf numFmtId="0" fontId="5" fillId="4" borderId="1" xfId="0" applyFont="1" applyFill="1" applyBorder="1" applyAlignment="1">
      <alignment horizontal="center"/>
    </xf>
    <xf numFmtId="0" fontId="0" fillId="0" borderId="0" xfId="0" applyAlignment="1">
      <alignment horizontal="center" shrinkToFit="1"/>
    </xf>
    <xf numFmtId="0" fontId="1" fillId="0" borderId="2" xfId="0" applyFont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3" borderId="1" xfId="0" applyFill="1" applyBorder="1" applyAlignment="1">
      <alignment horizontal="center" shrinkToFi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Fill="1" applyBorder="1" applyAlignment="1">
      <alignment horizontal="center" vertical="center" textRotation="255" shrinkToFit="1"/>
    </xf>
    <xf numFmtId="177" fontId="0" fillId="0" borderId="1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91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1"/>
  <sheetViews>
    <sheetView tabSelected="1" showRuler="0" topLeftCell="I1" zoomScale="95" zoomScaleNormal="95" zoomScalePageLayoutView="95" workbookViewId="0">
      <selection activeCell="J2" sqref="J2"/>
    </sheetView>
  </sheetViews>
  <sheetFormatPr defaultColWidth="13" defaultRowHeight="14.25" x14ac:dyDescent="0.15"/>
  <cols>
    <col min="1" max="7" width="13" hidden="1" customWidth="1"/>
    <col min="8" max="8" width="4.625" hidden="1" customWidth="1"/>
    <col min="9" max="9" width="19.875" customWidth="1"/>
    <col min="10" max="21" width="7.625" customWidth="1"/>
    <col min="22" max="23" width="5.5" bestFit="1" customWidth="1"/>
    <col min="24" max="24" width="5.125" bestFit="1" customWidth="1"/>
    <col min="25" max="28" width="3.5" hidden="1" customWidth="1"/>
    <col min="29" max="29" width="5.5" bestFit="1" customWidth="1"/>
    <col min="30" max="33" width="3.5" hidden="1" customWidth="1"/>
    <col min="34" max="34" width="5.5" bestFit="1" customWidth="1"/>
    <col min="35" max="35" width="6.375" style="11" customWidth="1"/>
  </cols>
  <sheetData>
    <row r="1" spans="1:35" x14ac:dyDescent="0.15">
      <c r="I1" t="s">
        <v>107</v>
      </c>
      <c r="J1" t="s">
        <v>108</v>
      </c>
    </row>
    <row r="2" spans="1:35" x14ac:dyDescent="0.15">
      <c r="A2" s="40" t="s">
        <v>8</v>
      </c>
      <c r="B2" s="3">
        <v>1</v>
      </c>
      <c r="C2" s="3">
        <v>2</v>
      </c>
      <c r="D2" s="3">
        <v>3</v>
      </c>
      <c r="E2" s="3">
        <v>4</v>
      </c>
      <c r="F2" s="3">
        <v>5</v>
      </c>
      <c r="G2" s="3">
        <v>6</v>
      </c>
      <c r="I2" s="13" t="s">
        <v>7</v>
      </c>
    </row>
    <row r="3" spans="1:35" x14ac:dyDescent="0.15">
      <c r="A3" s="41"/>
      <c r="B3" s="19" t="s">
        <v>0</v>
      </c>
      <c r="C3" s="19" t="s">
        <v>1</v>
      </c>
      <c r="D3" s="19" t="s">
        <v>2</v>
      </c>
      <c r="E3" s="28" t="s">
        <v>4</v>
      </c>
      <c r="F3" s="19" t="s">
        <v>5</v>
      </c>
      <c r="G3" s="19" t="s">
        <v>6</v>
      </c>
      <c r="I3" t="s">
        <v>12</v>
      </c>
    </row>
    <row r="4" spans="1:35" x14ac:dyDescent="0.15">
      <c r="A4" s="40" t="s">
        <v>9</v>
      </c>
      <c r="B4" s="3">
        <v>1</v>
      </c>
      <c r="C4" s="3">
        <v>2</v>
      </c>
      <c r="D4" s="3">
        <v>3</v>
      </c>
      <c r="E4" s="3">
        <v>4</v>
      </c>
      <c r="F4" s="3">
        <v>5</v>
      </c>
      <c r="G4" s="3">
        <v>6</v>
      </c>
      <c r="I4" s="2"/>
      <c r="J4" s="34" t="str">
        <f>B3</f>
        <v>リベリオン</v>
      </c>
      <c r="K4" s="35"/>
      <c r="L4" s="34" t="str">
        <f>C3</f>
        <v>SHIN</v>
      </c>
      <c r="M4" s="35"/>
      <c r="N4" s="34" t="str">
        <f>D3</f>
        <v>KCK</v>
      </c>
      <c r="O4" s="35"/>
      <c r="P4" s="34" t="str">
        <f>E3</f>
        <v>SUGAR BOMBS GT</v>
      </c>
      <c r="Q4" s="35"/>
      <c r="R4" s="34" t="str">
        <f>F3</f>
        <v>Peanuts</v>
      </c>
      <c r="S4" s="35"/>
      <c r="T4" s="34" t="str">
        <f>G3</f>
        <v>Esperance</v>
      </c>
      <c r="U4" s="35"/>
      <c r="V4" s="12" t="s">
        <v>15</v>
      </c>
      <c r="W4" s="14" t="s">
        <v>16</v>
      </c>
      <c r="X4" s="12" t="s">
        <v>17</v>
      </c>
      <c r="Y4" s="12" t="s">
        <v>13</v>
      </c>
      <c r="Z4" s="12" t="s">
        <v>13</v>
      </c>
      <c r="AA4" s="12" t="s">
        <v>13</v>
      </c>
      <c r="AB4" s="12" t="s">
        <v>13</v>
      </c>
      <c r="AC4" s="12" t="s">
        <v>19</v>
      </c>
      <c r="AD4" s="14" t="s">
        <v>14</v>
      </c>
      <c r="AE4" s="14" t="s">
        <v>14</v>
      </c>
      <c r="AF4" s="14" t="s">
        <v>14</v>
      </c>
      <c r="AG4" s="14" t="s">
        <v>14</v>
      </c>
      <c r="AH4" s="14" t="s">
        <v>20</v>
      </c>
      <c r="AI4" s="12" t="s">
        <v>18</v>
      </c>
    </row>
    <row r="5" spans="1:35" x14ac:dyDescent="0.15">
      <c r="A5" s="41"/>
      <c r="B5" s="19" t="s">
        <v>21</v>
      </c>
      <c r="C5" s="19" t="s">
        <v>22</v>
      </c>
      <c r="D5" s="19" t="s">
        <v>23</v>
      </c>
      <c r="E5" s="28" t="s">
        <v>24</v>
      </c>
      <c r="F5" s="19" t="s">
        <v>25</v>
      </c>
      <c r="G5" s="19" t="s">
        <v>26</v>
      </c>
      <c r="I5" s="8" t="str">
        <f>B3</f>
        <v>リベリオン</v>
      </c>
      <c r="J5" s="36"/>
      <c r="K5" s="37"/>
      <c r="L5" s="4">
        <v>18</v>
      </c>
      <c r="M5" s="6">
        <v>25</v>
      </c>
      <c r="N5" s="4">
        <v>9</v>
      </c>
      <c r="O5" s="6">
        <v>25</v>
      </c>
      <c r="P5" s="4">
        <v>15</v>
      </c>
      <c r="Q5" s="6">
        <v>25</v>
      </c>
      <c r="R5" s="4">
        <v>18</v>
      </c>
      <c r="S5" s="6">
        <v>25</v>
      </c>
      <c r="T5" s="9"/>
      <c r="U5" s="10"/>
      <c r="V5">
        <f>SUM(L5,N5,P5,R5)</f>
        <v>60</v>
      </c>
      <c r="W5" s="15">
        <f>SUM(M5+O5+Q5+S5)</f>
        <v>100</v>
      </c>
      <c r="X5" s="16">
        <f>V5-W5</f>
        <v>-40</v>
      </c>
      <c r="Y5">
        <f>IF(L5&gt;M5,1,0)</f>
        <v>0</v>
      </c>
      <c r="Z5">
        <f>IF(N5&gt;O5,1,0)</f>
        <v>0</v>
      </c>
      <c r="AA5">
        <f>IF(P5&gt;Q5,1,0)</f>
        <v>0</v>
      </c>
      <c r="AB5">
        <f>IF(R5&gt;S5,1,0)</f>
        <v>0</v>
      </c>
      <c r="AC5">
        <f>SUM(Y5:AB5)</f>
        <v>0</v>
      </c>
      <c r="AD5">
        <f>IF(L5&lt;M5,1,0)</f>
        <v>1</v>
      </c>
      <c r="AE5">
        <f>IF(N5&lt;O5,1,0)</f>
        <v>1</v>
      </c>
      <c r="AF5">
        <f>IF(P5&lt;Q5,1,0)</f>
        <v>1</v>
      </c>
      <c r="AG5">
        <f>IF(R5&lt;S5,1,0)</f>
        <v>1</v>
      </c>
      <c r="AH5" s="15">
        <f>SUM(AD5:AG5)</f>
        <v>4</v>
      </c>
      <c r="AI5" s="11">
        <v>6</v>
      </c>
    </row>
    <row r="6" spans="1:35" x14ac:dyDescent="0.15">
      <c r="A6" s="40" t="s">
        <v>11</v>
      </c>
      <c r="B6" s="3">
        <v>1</v>
      </c>
      <c r="C6" s="3">
        <v>2</v>
      </c>
      <c r="D6" s="3">
        <v>3</v>
      </c>
      <c r="E6" s="3">
        <v>4</v>
      </c>
      <c r="F6" s="3">
        <v>5</v>
      </c>
      <c r="G6" s="3">
        <v>6</v>
      </c>
      <c r="I6" s="8" t="str">
        <f>C3</f>
        <v>SHIN</v>
      </c>
      <c r="J6" s="4">
        <v>25</v>
      </c>
      <c r="K6" s="6">
        <v>18</v>
      </c>
      <c r="L6" s="36"/>
      <c r="M6" s="37"/>
      <c r="N6" s="4">
        <v>26</v>
      </c>
      <c r="O6" s="6">
        <v>24</v>
      </c>
      <c r="P6" s="4">
        <v>14</v>
      </c>
      <c r="Q6" s="6">
        <v>25</v>
      </c>
      <c r="R6" s="9"/>
      <c r="S6" s="10"/>
      <c r="T6" s="4">
        <v>25</v>
      </c>
      <c r="U6" s="6">
        <v>21</v>
      </c>
      <c r="V6">
        <f>SUM(J6+N6+P6+T6)</f>
        <v>90</v>
      </c>
      <c r="W6" s="15">
        <f>SUM(K6+O6+Q6+U6)</f>
        <v>88</v>
      </c>
      <c r="X6" s="16">
        <f t="shared" ref="X6:X10" si="0">V6-W6</f>
        <v>2</v>
      </c>
      <c r="Y6">
        <f>IF(J6&gt;K6,1,0)</f>
        <v>1</v>
      </c>
      <c r="Z6">
        <f>IF(N6&gt;O6,1,0)</f>
        <v>1</v>
      </c>
      <c r="AA6">
        <f>IF(P6&gt;Q6,1,0)</f>
        <v>0</v>
      </c>
      <c r="AB6">
        <f>IF(T6&gt;U6,1,0)</f>
        <v>1</v>
      </c>
      <c r="AC6">
        <f t="shared" ref="AC6:AC10" si="1">SUM(Y6:AB6)</f>
        <v>3</v>
      </c>
      <c r="AD6">
        <f>IF(J6&lt;K6,1,0)</f>
        <v>0</v>
      </c>
      <c r="AE6">
        <f>IF(N6&lt;O6,1,0)</f>
        <v>0</v>
      </c>
      <c r="AF6">
        <f>IF(P6&lt;Q6,1,0)</f>
        <v>1</v>
      </c>
      <c r="AG6">
        <f>IF(T6&lt;U6,1,0)</f>
        <v>0</v>
      </c>
      <c r="AH6" s="15">
        <f t="shared" ref="AH6:AH10" si="2">SUM(AD6:AG6)</f>
        <v>1</v>
      </c>
      <c r="AI6" s="11">
        <v>2</v>
      </c>
    </row>
    <row r="7" spans="1:35" x14ac:dyDescent="0.15">
      <c r="A7" s="41"/>
      <c r="B7" s="19" t="s">
        <v>27</v>
      </c>
      <c r="C7" s="19" t="s">
        <v>28</v>
      </c>
      <c r="D7" s="19" t="s">
        <v>75</v>
      </c>
      <c r="E7" s="28" t="s">
        <v>29</v>
      </c>
      <c r="F7" s="19" t="s">
        <v>30</v>
      </c>
      <c r="G7" s="19" t="s">
        <v>31</v>
      </c>
      <c r="I7" s="8" t="str">
        <f>D3</f>
        <v>KCK</v>
      </c>
      <c r="J7" s="4">
        <v>25</v>
      </c>
      <c r="K7" s="6">
        <v>9</v>
      </c>
      <c r="L7" s="4">
        <v>24</v>
      </c>
      <c r="M7" s="6">
        <v>26</v>
      </c>
      <c r="N7" s="36"/>
      <c r="O7" s="37"/>
      <c r="P7" s="9"/>
      <c r="Q7" s="10"/>
      <c r="R7" s="17">
        <v>25</v>
      </c>
      <c r="S7" s="18">
        <v>27</v>
      </c>
      <c r="T7" s="4">
        <v>25</v>
      </c>
      <c r="U7" s="6">
        <v>18</v>
      </c>
      <c r="V7">
        <f>SUM(J7+L7+R7+T7)</f>
        <v>99</v>
      </c>
      <c r="W7" s="15">
        <f>SUM(K7+M7+S7+U7)</f>
        <v>80</v>
      </c>
      <c r="X7" s="16">
        <f t="shared" si="0"/>
        <v>19</v>
      </c>
      <c r="Y7">
        <f>IF(J7&gt;K7,1,0)</f>
        <v>1</v>
      </c>
      <c r="Z7">
        <f>IF(L7&gt;M7,1,0)</f>
        <v>0</v>
      </c>
      <c r="AA7">
        <f>IF(R7&gt;S7,1,0)</f>
        <v>0</v>
      </c>
      <c r="AB7">
        <f>IF(T7&gt;U7,1,0)</f>
        <v>1</v>
      </c>
      <c r="AC7">
        <f t="shared" si="1"/>
        <v>2</v>
      </c>
      <c r="AD7">
        <f>IF(J7&lt;K7,1,0)</f>
        <v>0</v>
      </c>
      <c r="AE7">
        <f>IF(L7&lt;M7,1,0)</f>
        <v>1</v>
      </c>
      <c r="AF7">
        <f>IF(R7&lt;S7,1,0)</f>
        <v>1</v>
      </c>
      <c r="AG7">
        <f>IF(T7&lt;U7,1,0)</f>
        <v>0</v>
      </c>
      <c r="AH7" s="15">
        <f t="shared" si="2"/>
        <v>2</v>
      </c>
      <c r="AI7" s="11">
        <v>3</v>
      </c>
    </row>
    <row r="8" spans="1:35" x14ac:dyDescent="0.15">
      <c r="A8" s="12"/>
      <c r="E8" s="5"/>
      <c r="I8" s="8" t="str">
        <f>E3</f>
        <v>SUGAR BOMBS GT</v>
      </c>
      <c r="J8" s="4">
        <v>25</v>
      </c>
      <c r="K8" s="6">
        <v>15</v>
      </c>
      <c r="L8" s="4">
        <v>25</v>
      </c>
      <c r="M8" s="6">
        <v>14</v>
      </c>
      <c r="N8" s="9"/>
      <c r="O8" s="10"/>
      <c r="P8" s="36"/>
      <c r="Q8" s="37"/>
      <c r="R8" s="4">
        <v>21</v>
      </c>
      <c r="S8" s="6">
        <v>25</v>
      </c>
      <c r="T8" s="4">
        <v>15</v>
      </c>
      <c r="U8" s="6">
        <v>25</v>
      </c>
      <c r="V8">
        <f>SUM(J8+L8+R8+T8)</f>
        <v>86</v>
      </c>
      <c r="W8" s="15">
        <f>SUM(K8+M8+S8+U8)</f>
        <v>79</v>
      </c>
      <c r="X8" s="16">
        <f t="shared" si="0"/>
        <v>7</v>
      </c>
      <c r="Y8">
        <f>IF(J8&gt;K8,1,0)</f>
        <v>1</v>
      </c>
      <c r="Z8">
        <f>IF(L8&gt;M8,1,0)</f>
        <v>1</v>
      </c>
      <c r="AA8">
        <f>IF(R8&gt;S8,1,0)</f>
        <v>0</v>
      </c>
      <c r="AB8">
        <f>IF(T8&gt;U8,1,0)</f>
        <v>0</v>
      </c>
      <c r="AC8">
        <f t="shared" si="1"/>
        <v>2</v>
      </c>
      <c r="AD8">
        <f>IF(J8&lt;K7,1,0)</f>
        <v>0</v>
      </c>
      <c r="AE8">
        <f>IF(L8&lt;M8,1,0)</f>
        <v>0</v>
      </c>
      <c r="AF8">
        <f>IF(R8&lt;S8,1,0)</f>
        <v>1</v>
      </c>
      <c r="AG8">
        <f>IF(T8&lt;U8,1,0)</f>
        <v>1</v>
      </c>
      <c r="AH8" s="15">
        <f t="shared" si="2"/>
        <v>2</v>
      </c>
      <c r="AI8" s="11">
        <v>4</v>
      </c>
    </row>
    <row r="9" spans="1:35" x14ac:dyDescent="0.15">
      <c r="A9" s="12"/>
      <c r="E9" s="5"/>
      <c r="I9" s="8" t="str">
        <f>F3</f>
        <v>Peanuts</v>
      </c>
      <c r="J9" s="4">
        <v>25</v>
      </c>
      <c r="K9" s="6">
        <v>18</v>
      </c>
      <c r="L9" s="9"/>
      <c r="M9" s="10"/>
      <c r="N9" s="17">
        <v>27</v>
      </c>
      <c r="O9" s="18">
        <v>25</v>
      </c>
      <c r="P9" s="4">
        <v>25</v>
      </c>
      <c r="Q9" s="6">
        <v>21</v>
      </c>
      <c r="R9" s="36"/>
      <c r="S9" s="37"/>
      <c r="T9" s="4">
        <v>25</v>
      </c>
      <c r="U9" s="6">
        <v>23</v>
      </c>
      <c r="V9">
        <f>SUM(J9+N9+P9+T9)</f>
        <v>102</v>
      </c>
      <c r="W9" s="15">
        <f>SUM(K9+O9+Q9+U9)</f>
        <v>87</v>
      </c>
      <c r="X9" s="16">
        <f t="shared" si="0"/>
        <v>15</v>
      </c>
      <c r="Y9">
        <f>IF(J9&gt;K9,1,0)</f>
        <v>1</v>
      </c>
      <c r="Z9">
        <f>IF(N9&gt;O9,1,0)</f>
        <v>1</v>
      </c>
      <c r="AA9">
        <f>IF(P9&gt;Q9,1,0)</f>
        <v>1</v>
      </c>
      <c r="AB9">
        <f>IF(T9&gt;U9,1,0)</f>
        <v>1</v>
      </c>
      <c r="AC9">
        <f t="shared" si="1"/>
        <v>4</v>
      </c>
      <c r="AD9">
        <f>IF(J9&lt;K9,1,0)</f>
        <v>0</v>
      </c>
      <c r="AE9">
        <f>IF(N9&lt;O9,1,0)</f>
        <v>0</v>
      </c>
      <c r="AF9">
        <f>IF(P9&lt;Q9,1,0)</f>
        <v>0</v>
      </c>
      <c r="AG9">
        <f>IF(T9&lt;U9,1,0)</f>
        <v>0</v>
      </c>
      <c r="AH9" s="15">
        <f t="shared" si="2"/>
        <v>0</v>
      </c>
      <c r="AI9" s="11">
        <v>1</v>
      </c>
    </row>
    <row r="10" spans="1:35" x14ac:dyDescent="0.15">
      <c r="B10" t="s">
        <v>3</v>
      </c>
      <c r="I10" s="8" t="str">
        <f>G3</f>
        <v>Esperance</v>
      </c>
      <c r="J10" s="9"/>
      <c r="K10" s="10"/>
      <c r="L10" s="4">
        <v>21</v>
      </c>
      <c r="M10" s="6">
        <v>25</v>
      </c>
      <c r="N10" s="4">
        <v>18</v>
      </c>
      <c r="O10" s="6">
        <v>25</v>
      </c>
      <c r="P10" s="4">
        <v>25</v>
      </c>
      <c r="Q10" s="6">
        <v>15</v>
      </c>
      <c r="R10" s="4">
        <v>23</v>
      </c>
      <c r="S10" s="6">
        <v>25</v>
      </c>
      <c r="T10" s="36"/>
      <c r="U10" s="37"/>
      <c r="V10">
        <f>SUM(L10+N10+P10+R10)</f>
        <v>87</v>
      </c>
      <c r="W10" s="15">
        <f>SUM(M10+O10+Q10+S10)</f>
        <v>90</v>
      </c>
      <c r="X10" s="16">
        <f t="shared" si="0"/>
        <v>-3</v>
      </c>
      <c r="Y10">
        <f>IF(L10&gt;M10,1,0)</f>
        <v>0</v>
      </c>
      <c r="Z10">
        <f>IF(N10&gt;O10,1,0)</f>
        <v>0</v>
      </c>
      <c r="AA10">
        <f>IF(P10&gt;Q10,1,0)</f>
        <v>1</v>
      </c>
      <c r="AB10">
        <f>IF(R10&gt;S10,1,0)</f>
        <v>0</v>
      </c>
      <c r="AC10">
        <f t="shared" si="1"/>
        <v>1</v>
      </c>
      <c r="AD10">
        <f>IF(L10&lt;M10,1,0)</f>
        <v>1</v>
      </c>
      <c r="AE10">
        <f>IF(N10&lt;O10,1,0)</f>
        <v>1</v>
      </c>
      <c r="AF10">
        <f>IF(P10&lt;Q10,1,0)</f>
        <v>0</v>
      </c>
      <c r="AG10">
        <f>IF(R10&lt;S10,1,0)</f>
        <v>1</v>
      </c>
      <c r="AH10" s="15">
        <f t="shared" si="2"/>
        <v>3</v>
      </c>
      <c r="AI10" s="11">
        <v>5</v>
      </c>
    </row>
    <row r="11" spans="1:35" x14ac:dyDescent="0.15">
      <c r="X11" s="16">
        <f>SUM(X5:X10)</f>
        <v>0</v>
      </c>
    </row>
    <row r="13" spans="1:35" x14ac:dyDescent="0.15">
      <c r="I13" t="s">
        <v>9</v>
      </c>
    </row>
    <row r="14" spans="1:35" x14ac:dyDescent="0.15">
      <c r="I14" s="2"/>
      <c r="J14" s="34" t="str">
        <f>B5</f>
        <v>PEACE</v>
      </c>
      <c r="K14" s="35"/>
      <c r="L14" s="34" t="str">
        <f>C5</f>
        <v>SUGER BOMBS Z</v>
      </c>
      <c r="M14" s="35"/>
      <c r="N14" s="34" t="str">
        <f>D5</f>
        <v>G.U.C</v>
      </c>
      <c r="O14" s="35"/>
      <c r="P14" s="34" t="str">
        <f>E5</f>
        <v>リファインド</v>
      </c>
      <c r="Q14" s="35"/>
      <c r="R14" s="34" t="str">
        <f>F5</f>
        <v>SMILY</v>
      </c>
      <c r="S14" s="35"/>
      <c r="T14" s="34" t="str">
        <f>G5</f>
        <v>UNITY</v>
      </c>
      <c r="U14" s="35"/>
      <c r="V14" s="12" t="s">
        <v>15</v>
      </c>
      <c r="W14" s="14" t="s">
        <v>16</v>
      </c>
      <c r="X14" s="12" t="s">
        <v>17</v>
      </c>
      <c r="Y14" s="12" t="s">
        <v>13</v>
      </c>
      <c r="Z14" s="12" t="s">
        <v>13</v>
      </c>
      <c r="AA14" s="12" t="s">
        <v>13</v>
      </c>
      <c r="AB14" s="12" t="s">
        <v>13</v>
      </c>
      <c r="AC14" s="12" t="s">
        <v>19</v>
      </c>
      <c r="AD14" s="14" t="s">
        <v>14</v>
      </c>
      <c r="AE14" s="14" t="s">
        <v>14</v>
      </c>
      <c r="AF14" s="14" t="s">
        <v>14</v>
      </c>
      <c r="AG14" s="14" t="s">
        <v>14</v>
      </c>
      <c r="AH14" s="14" t="s">
        <v>20</v>
      </c>
      <c r="AI14" s="12" t="s">
        <v>18</v>
      </c>
    </row>
    <row r="15" spans="1:35" x14ac:dyDescent="0.15">
      <c r="I15" s="8" t="str">
        <f>J14</f>
        <v>PEACE</v>
      </c>
      <c r="J15" s="36"/>
      <c r="K15" s="37"/>
      <c r="L15" s="4">
        <v>25</v>
      </c>
      <c r="M15" s="6">
        <v>12</v>
      </c>
      <c r="N15" s="4">
        <v>20</v>
      </c>
      <c r="O15" s="6">
        <v>25</v>
      </c>
      <c r="P15" s="17">
        <v>25</v>
      </c>
      <c r="Q15" s="18">
        <v>16</v>
      </c>
      <c r="R15" s="4">
        <v>22</v>
      </c>
      <c r="S15" s="6">
        <v>25</v>
      </c>
      <c r="T15" s="9"/>
      <c r="U15" s="10"/>
      <c r="V15">
        <f>SUM(L15,N15,P15,R15)</f>
        <v>92</v>
      </c>
      <c r="W15" s="15">
        <f>SUM(M15+O15+Q15+S15)</f>
        <v>78</v>
      </c>
      <c r="X15" s="16">
        <f>V15-W15</f>
        <v>14</v>
      </c>
      <c r="Y15">
        <f>IF(L15&gt;M15,1,0)</f>
        <v>1</v>
      </c>
      <c r="Z15">
        <f>IF(N15&gt;O15,1,0)</f>
        <v>0</v>
      </c>
      <c r="AA15">
        <f>IF(P15&gt;Q15,1,0)</f>
        <v>1</v>
      </c>
      <c r="AB15">
        <f>IF(R15&gt;S15,1,0)</f>
        <v>0</v>
      </c>
      <c r="AC15">
        <f>SUM(Y15:AB15)</f>
        <v>2</v>
      </c>
      <c r="AD15">
        <f>IF(L15&lt;M15,1,0)</f>
        <v>0</v>
      </c>
      <c r="AE15">
        <f>IF(N15&lt;O15,1,0)</f>
        <v>1</v>
      </c>
      <c r="AF15">
        <f>IF(P15&lt;Q15,1,0)</f>
        <v>0</v>
      </c>
      <c r="AG15">
        <f>IF(R15&lt;S15,1,0)</f>
        <v>1</v>
      </c>
      <c r="AH15" s="15">
        <f>SUM(AD15:AG15)</f>
        <v>2</v>
      </c>
      <c r="AI15" s="11">
        <v>3</v>
      </c>
    </row>
    <row r="16" spans="1:35" x14ac:dyDescent="0.15">
      <c r="I16" s="8" t="str">
        <f>L14</f>
        <v>SUGER BOMBS Z</v>
      </c>
      <c r="J16" s="4">
        <v>12</v>
      </c>
      <c r="K16" s="6">
        <v>25</v>
      </c>
      <c r="L16" s="36"/>
      <c r="M16" s="37"/>
      <c r="N16" s="4">
        <v>26</v>
      </c>
      <c r="O16" s="6">
        <v>24</v>
      </c>
      <c r="P16" s="4">
        <v>23</v>
      </c>
      <c r="Q16" s="6">
        <v>25</v>
      </c>
      <c r="R16" s="9"/>
      <c r="S16" s="10"/>
      <c r="T16" s="17">
        <v>25</v>
      </c>
      <c r="U16" s="18">
        <v>23</v>
      </c>
      <c r="V16">
        <f>SUM(J16+N16+P16+T16)</f>
        <v>86</v>
      </c>
      <c r="W16" s="15">
        <f>SUM(K16+O16+Q16+U16)</f>
        <v>97</v>
      </c>
      <c r="X16" s="16">
        <f t="shared" ref="X16:X20" si="3">V16-W16</f>
        <v>-11</v>
      </c>
      <c r="Y16">
        <f>IF(J16&gt;K16,1,0)</f>
        <v>0</v>
      </c>
      <c r="Z16">
        <f>IF(N16&gt;O16,1,0)</f>
        <v>1</v>
      </c>
      <c r="AA16">
        <f>IF(P16&gt;Q16,1,0)</f>
        <v>0</v>
      </c>
      <c r="AB16">
        <f>IF(T16&gt;U16,1,0)</f>
        <v>1</v>
      </c>
      <c r="AC16">
        <f t="shared" ref="AC16:AC20" si="4">SUM(Y16:AB16)</f>
        <v>2</v>
      </c>
      <c r="AD16">
        <f>IF(J16&lt;K16,1,0)</f>
        <v>1</v>
      </c>
      <c r="AE16">
        <f>IF(N16&lt;O16,1,0)</f>
        <v>0</v>
      </c>
      <c r="AF16">
        <f>IF(P16&lt;Q16,1,0)</f>
        <v>1</v>
      </c>
      <c r="AG16">
        <f>IF(T16&lt;U16,1,0)</f>
        <v>0</v>
      </c>
      <c r="AH16" s="15">
        <f t="shared" ref="AH16:AH20" si="5">SUM(AD16:AG16)</f>
        <v>2</v>
      </c>
      <c r="AI16" s="11">
        <v>4</v>
      </c>
    </row>
    <row r="17" spans="1:35" x14ac:dyDescent="0.15">
      <c r="I17" s="8" t="str">
        <f>N14</f>
        <v>G.U.C</v>
      </c>
      <c r="J17" s="4">
        <v>25</v>
      </c>
      <c r="K17" s="6">
        <v>20</v>
      </c>
      <c r="L17" s="4">
        <v>24</v>
      </c>
      <c r="M17" s="6">
        <v>26</v>
      </c>
      <c r="N17" s="36"/>
      <c r="O17" s="37"/>
      <c r="P17" s="9"/>
      <c r="Q17" s="10"/>
      <c r="R17" s="17">
        <v>27</v>
      </c>
      <c r="S17" s="18">
        <v>25</v>
      </c>
      <c r="T17" s="4">
        <v>25</v>
      </c>
      <c r="U17" s="6">
        <v>16</v>
      </c>
      <c r="V17">
        <f>SUM(J17+L17+R17+T17)</f>
        <v>101</v>
      </c>
      <c r="W17" s="15">
        <f>SUM(K17+M17+S17+U17)</f>
        <v>87</v>
      </c>
      <c r="X17" s="16">
        <f t="shared" si="3"/>
        <v>14</v>
      </c>
      <c r="Y17">
        <f>IF(J17&gt;K17,1,0)</f>
        <v>1</v>
      </c>
      <c r="Z17">
        <f>IF(L17&gt;M17,1,0)</f>
        <v>0</v>
      </c>
      <c r="AA17">
        <f>IF(R17&gt;S17,1,0)</f>
        <v>1</v>
      </c>
      <c r="AB17">
        <f>IF(T17&gt;U17,1,0)</f>
        <v>1</v>
      </c>
      <c r="AC17">
        <f t="shared" si="4"/>
        <v>3</v>
      </c>
      <c r="AD17">
        <f>IF(J17&lt;K17,1,0)</f>
        <v>0</v>
      </c>
      <c r="AE17">
        <f>IF(L17&lt;M17,1,0)</f>
        <v>1</v>
      </c>
      <c r="AF17">
        <f>IF(R17&lt;S17,1,0)</f>
        <v>0</v>
      </c>
      <c r="AG17">
        <f>IF(T17&lt;U17,1,0)</f>
        <v>0</v>
      </c>
      <c r="AH17" s="15">
        <f t="shared" si="5"/>
        <v>1</v>
      </c>
      <c r="AI17" s="11">
        <v>1</v>
      </c>
    </row>
    <row r="18" spans="1:35" x14ac:dyDescent="0.15">
      <c r="I18" s="8" t="str">
        <f>P14</f>
        <v>リファインド</v>
      </c>
      <c r="J18" s="17">
        <v>16</v>
      </c>
      <c r="K18" s="18">
        <v>25</v>
      </c>
      <c r="L18" s="4">
        <v>25</v>
      </c>
      <c r="M18" s="6">
        <v>23</v>
      </c>
      <c r="N18" s="9"/>
      <c r="O18" s="10"/>
      <c r="P18" s="36"/>
      <c r="Q18" s="37"/>
      <c r="R18" s="4">
        <v>20</v>
      </c>
      <c r="S18" s="6">
        <v>25</v>
      </c>
      <c r="T18" s="4">
        <v>25</v>
      </c>
      <c r="U18" s="6">
        <v>27</v>
      </c>
      <c r="V18">
        <f>SUM(J18+L18+R18+T18)</f>
        <v>86</v>
      </c>
      <c r="W18" s="15">
        <f>SUM(K18+M18+S18+U18)</f>
        <v>100</v>
      </c>
      <c r="X18" s="16">
        <f t="shared" si="3"/>
        <v>-14</v>
      </c>
      <c r="Y18">
        <f>IF(J18&gt;K18,1,0)</f>
        <v>0</v>
      </c>
      <c r="Z18">
        <f>IF(L18&gt;M18,1,0)</f>
        <v>1</v>
      </c>
      <c r="AA18">
        <f>IF(R18&gt;S18,1,0)</f>
        <v>0</v>
      </c>
      <c r="AB18">
        <f>IF(T18&gt;U18,1,0)</f>
        <v>0</v>
      </c>
      <c r="AC18">
        <f t="shared" si="4"/>
        <v>1</v>
      </c>
      <c r="AD18">
        <f>IF(J18&lt;K17,1,0)</f>
        <v>1</v>
      </c>
      <c r="AE18">
        <f>IF(L18&lt;M18,1,0)</f>
        <v>0</v>
      </c>
      <c r="AF18">
        <f>IF(R18&lt;S18,1,0)</f>
        <v>1</v>
      </c>
      <c r="AG18">
        <f>IF(T18&lt;U18,1,0)</f>
        <v>1</v>
      </c>
      <c r="AH18" s="15">
        <f t="shared" si="5"/>
        <v>3</v>
      </c>
      <c r="AI18" s="11">
        <v>5</v>
      </c>
    </row>
    <row r="19" spans="1:35" x14ac:dyDescent="0.15">
      <c r="A19" s="12"/>
      <c r="E19" s="5"/>
      <c r="I19" s="8" t="str">
        <f>R14</f>
        <v>SMILY</v>
      </c>
      <c r="J19" s="4">
        <v>25</v>
      </c>
      <c r="K19" s="6">
        <v>22</v>
      </c>
      <c r="L19" s="9"/>
      <c r="M19" s="10"/>
      <c r="N19" s="17">
        <v>25</v>
      </c>
      <c r="O19" s="18">
        <v>27</v>
      </c>
      <c r="P19" s="4">
        <v>25</v>
      </c>
      <c r="Q19" s="6">
        <v>20</v>
      </c>
      <c r="R19" s="36"/>
      <c r="S19" s="37"/>
      <c r="T19" s="4">
        <v>25</v>
      </c>
      <c r="U19" s="6">
        <v>17</v>
      </c>
      <c r="V19">
        <f>SUM(J19+N19+P19+T19)</f>
        <v>100</v>
      </c>
      <c r="W19" s="15">
        <f>SUM(K19+O19+Q19+U19)</f>
        <v>86</v>
      </c>
      <c r="X19" s="16">
        <f t="shared" si="3"/>
        <v>14</v>
      </c>
      <c r="Y19">
        <f>IF(J19&gt;K19,1,0)</f>
        <v>1</v>
      </c>
      <c r="Z19">
        <f>IF(N19&gt;O19,1,0)</f>
        <v>0</v>
      </c>
      <c r="AA19">
        <f>IF(P19&gt;Q19,1,0)</f>
        <v>1</v>
      </c>
      <c r="AB19">
        <f>IF(T19&gt;U19,1,0)</f>
        <v>1</v>
      </c>
      <c r="AC19">
        <f t="shared" si="4"/>
        <v>3</v>
      </c>
      <c r="AD19">
        <f>IF(J19&lt;K19,1,0)</f>
        <v>0</v>
      </c>
      <c r="AE19">
        <f>IF(N19&lt;O19,1,0)</f>
        <v>1</v>
      </c>
      <c r="AF19">
        <f>IF(P19&lt;Q19,1,0)</f>
        <v>0</v>
      </c>
      <c r="AG19">
        <f>IF(T19&lt;U19,1,0)</f>
        <v>0</v>
      </c>
      <c r="AH19" s="15">
        <f t="shared" si="5"/>
        <v>1</v>
      </c>
      <c r="AI19" s="11">
        <v>2</v>
      </c>
    </row>
    <row r="20" spans="1:35" x14ac:dyDescent="0.15">
      <c r="B20" t="s">
        <v>3</v>
      </c>
      <c r="I20" s="8" t="str">
        <f>T14</f>
        <v>UNITY</v>
      </c>
      <c r="J20" s="9"/>
      <c r="K20" s="10"/>
      <c r="L20" s="17">
        <v>23</v>
      </c>
      <c r="M20" s="18">
        <v>25</v>
      </c>
      <c r="N20" s="4">
        <v>16</v>
      </c>
      <c r="O20" s="6">
        <v>25</v>
      </c>
      <c r="P20" s="4">
        <v>27</v>
      </c>
      <c r="Q20" s="6">
        <v>25</v>
      </c>
      <c r="R20" s="4">
        <v>17</v>
      </c>
      <c r="S20" s="6">
        <v>25</v>
      </c>
      <c r="T20" s="36"/>
      <c r="U20" s="37"/>
      <c r="V20">
        <f>SUM(L20+N20+P20+R20)</f>
        <v>83</v>
      </c>
      <c r="W20" s="15">
        <f>SUM(M20+O20+Q20+S20)</f>
        <v>100</v>
      </c>
      <c r="X20" s="16">
        <f t="shared" si="3"/>
        <v>-17</v>
      </c>
      <c r="Y20">
        <f>IF(L20&gt;M20,1,0)</f>
        <v>0</v>
      </c>
      <c r="Z20">
        <f>IF(N20&gt;O20,1,0)</f>
        <v>0</v>
      </c>
      <c r="AA20">
        <f>IF(P20&gt;Q20,1,0)</f>
        <v>1</v>
      </c>
      <c r="AB20">
        <f>IF(R20&gt;S20,1,0)</f>
        <v>0</v>
      </c>
      <c r="AC20">
        <f t="shared" si="4"/>
        <v>1</v>
      </c>
      <c r="AD20">
        <f>IF(L20&lt;M20,1,0)</f>
        <v>1</v>
      </c>
      <c r="AE20">
        <f>IF(N20&lt;O20,1,0)</f>
        <v>1</v>
      </c>
      <c r="AF20">
        <f>IF(P20&lt;Q20,1,0)</f>
        <v>0</v>
      </c>
      <c r="AG20">
        <f>IF(R20&lt;S20,1,0)</f>
        <v>1</v>
      </c>
      <c r="AH20" s="15">
        <f t="shared" si="5"/>
        <v>3</v>
      </c>
      <c r="AI20" s="11">
        <v>6</v>
      </c>
    </row>
    <row r="21" spans="1:35" x14ac:dyDescent="0.15">
      <c r="X21" s="16">
        <f>SUM(X15:X20)</f>
        <v>0</v>
      </c>
    </row>
    <row r="23" spans="1:35" x14ac:dyDescent="0.15">
      <c r="I23" t="s">
        <v>11</v>
      </c>
    </row>
    <row r="24" spans="1:35" x14ac:dyDescent="0.15">
      <c r="I24" s="2"/>
      <c r="J24" s="34" t="str">
        <f>B7</f>
        <v>伊賀市真</v>
      </c>
      <c r="K24" s="35"/>
      <c r="L24" s="34" t="str">
        <f>C7</f>
        <v>diadra</v>
      </c>
      <c r="M24" s="35"/>
      <c r="N24" s="34" t="str">
        <f>D7</f>
        <v>TrecFlechas</v>
      </c>
      <c r="O24" s="35"/>
      <c r="P24" s="34" t="str">
        <f>E7</f>
        <v>おれちょいす</v>
      </c>
      <c r="Q24" s="35"/>
      <c r="R24" s="34" t="str">
        <f>F7</f>
        <v>MixSand</v>
      </c>
      <c r="S24" s="35"/>
      <c r="T24" s="34" t="str">
        <f>G7</f>
        <v>JUMP</v>
      </c>
      <c r="U24" s="35"/>
      <c r="V24" s="12" t="s">
        <v>15</v>
      </c>
      <c r="W24" s="14" t="s">
        <v>16</v>
      </c>
      <c r="X24" s="12" t="s">
        <v>17</v>
      </c>
      <c r="Y24" s="12" t="s">
        <v>13</v>
      </c>
      <c r="Z24" s="12" t="s">
        <v>13</v>
      </c>
      <c r="AA24" s="12" t="s">
        <v>13</v>
      </c>
      <c r="AB24" s="12" t="s">
        <v>13</v>
      </c>
      <c r="AC24" s="12" t="s">
        <v>19</v>
      </c>
      <c r="AD24" s="14" t="s">
        <v>14</v>
      </c>
      <c r="AE24" s="14" t="s">
        <v>14</v>
      </c>
      <c r="AF24" s="14" t="s">
        <v>14</v>
      </c>
      <c r="AG24" s="14" t="s">
        <v>14</v>
      </c>
      <c r="AH24" s="14" t="s">
        <v>20</v>
      </c>
      <c r="AI24" s="12" t="s">
        <v>18</v>
      </c>
    </row>
    <row r="25" spans="1:35" x14ac:dyDescent="0.15">
      <c r="I25" s="8" t="str">
        <f>J24</f>
        <v>伊賀市真</v>
      </c>
      <c r="J25" s="36"/>
      <c r="K25" s="37"/>
      <c r="L25" s="4">
        <v>30</v>
      </c>
      <c r="M25" s="6">
        <v>28</v>
      </c>
      <c r="N25" s="4">
        <v>25</v>
      </c>
      <c r="O25" s="6">
        <v>20</v>
      </c>
      <c r="P25" s="17">
        <v>25</v>
      </c>
      <c r="Q25" s="18">
        <v>18</v>
      </c>
      <c r="R25" s="4">
        <v>26</v>
      </c>
      <c r="S25" s="6">
        <v>24</v>
      </c>
      <c r="T25" s="9"/>
      <c r="U25" s="10"/>
      <c r="V25">
        <f>SUM(L25,N25,P25,R25)</f>
        <v>106</v>
      </c>
      <c r="W25" s="15">
        <f>SUM(M25+O25+Q25+S25)</f>
        <v>90</v>
      </c>
      <c r="X25" s="16">
        <f>V25-W25</f>
        <v>16</v>
      </c>
      <c r="Y25">
        <f>IF(L25&gt;M25,1,0)</f>
        <v>1</v>
      </c>
      <c r="Z25">
        <f>IF(N25&gt;O25,1,0)</f>
        <v>1</v>
      </c>
      <c r="AA25">
        <f>IF(P25&gt;Q25,1,0)</f>
        <v>1</v>
      </c>
      <c r="AB25">
        <f>IF(R25&gt;S25,1,0)</f>
        <v>1</v>
      </c>
      <c r="AC25">
        <f>SUM(Y25:AB25)</f>
        <v>4</v>
      </c>
      <c r="AD25">
        <f>IF(L25&lt;M25,1,0)</f>
        <v>0</v>
      </c>
      <c r="AE25">
        <f>IF(N25&lt;O25,1,0)</f>
        <v>0</v>
      </c>
      <c r="AF25">
        <f>IF(P25&lt;Q25,1,0)</f>
        <v>0</v>
      </c>
      <c r="AG25">
        <f>IF(R25&lt;S25,1,0)</f>
        <v>0</v>
      </c>
      <c r="AH25" s="15">
        <f>SUM(AD25:AG25)</f>
        <v>0</v>
      </c>
      <c r="AI25" s="11">
        <v>2</v>
      </c>
    </row>
    <row r="26" spans="1:35" x14ac:dyDescent="0.15">
      <c r="I26" s="8" t="str">
        <f>L24</f>
        <v>diadra</v>
      </c>
      <c r="J26" s="4">
        <v>28</v>
      </c>
      <c r="K26" s="6">
        <v>30</v>
      </c>
      <c r="L26" s="36"/>
      <c r="M26" s="37"/>
      <c r="N26" s="4">
        <v>25</v>
      </c>
      <c r="O26" s="6">
        <v>15</v>
      </c>
      <c r="P26" s="4">
        <v>25</v>
      </c>
      <c r="Q26" s="6">
        <v>15</v>
      </c>
      <c r="R26" s="9"/>
      <c r="S26" s="10"/>
      <c r="T26" s="17">
        <v>16</v>
      </c>
      <c r="U26" s="18">
        <v>25</v>
      </c>
      <c r="V26">
        <f>SUM(J26+N26+P26+T26)</f>
        <v>94</v>
      </c>
      <c r="W26" s="15">
        <f>SUM(K26+O26+Q26+U26)</f>
        <v>85</v>
      </c>
      <c r="X26" s="16">
        <f t="shared" ref="X26:X30" si="6">V26-W26</f>
        <v>9</v>
      </c>
      <c r="Y26">
        <f>IF(J26&gt;K26,1,0)</f>
        <v>0</v>
      </c>
      <c r="Z26">
        <f>IF(N26&gt;O26,1,0)</f>
        <v>1</v>
      </c>
      <c r="AA26">
        <f>IF(P26&gt;Q26,1,0)</f>
        <v>1</v>
      </c>
      <c r="AB26">
        <f>IF(T26&gt;U26,1,0)</f>
        <v>0</v>
      </c>
      <c r="AC26">
        <f t="shared" ref="AC26:AC30" si="7">SUM(Y26:AB26)</f>
        <v>2</v>
      </c>
      <c r="AD26">
        <f>IF(J26&lt;K26,1,0)</f>
        <v>1</v>
      </c>
      <c r="AE26">
        <f>IF(N26&lt;O26,1,0)</f>
        <v>0</v>
      </c>
      <c r="AF26">
        <f>IF(P26&lt;Q26,1,0)</f>
        <v>0</v>
      </c>
      <c r="AG26">
        <f>IF(T26&lt;U26,1,0)</f>
        <v>1</v>
      </c>
      <c r="AH26" s="15">
        <f t="shared" ref="AH26:AH30" si="8">SUM(AD26:AG26)</f>
        <v>2</v>
      </c>
      <c r="AI26" s="11">
        <v>3</v>
      </c>
    </row>
    <row r="27" spans="1:35" x14ac:dyDescent="0.15">
      <c r="I27" s="8" t="str">
        <f>N24</f>
        <v>TrecFlechas</v>
      </c>
      <c r="J27" s="4">
        <v>20</v>
      </c>
      <c r="K27" s="6">
        <v>25</v>
      </c>
      <c r="L27" s="4">
        <v>15</v>
      </c>
      <c r="M27" s="6">
        <v>25</v>
      </c>
      <c r="N27" s="36"/>
      <c r="O27" s="37"/>
      <c r="P27" s="9"/>
      <c r="Q27" s="10"/>
      <c r="R27" s="17">
        <v>18</v>
      </c>
      <c r="S27" s="18">
        <v>25</v>
      </c>
      <c r="T27" s="4">
        <v>8</v>
      </c>
      <c r="U27" s="6">
        <v>25</v>
      </c>
      <c r="V27">
        <f>SUM(J27+L27+R27+T27)</f>
        <v>61</v>
      </c>
      <c r="W27" s="15">
        <f>SUM(K27+M27+S27+U27)</f>
        <v>100</v>
      </c>
      <c r="X27" s="16">
        <f t="shared" si="6"/>
        <v>-39</v>
      </c>
      <c r="Y27">
        <f>IF(J27&gt;K27,1,0)</f>
        <v>0</v>
      </c>
      <c r="Z27">
        <f>IF(L27&gt;M27,1,0)</f>
        <v>0</v>
      </c>
      <c r="AA27">
        <f>IF(R27&gt;S27,1,0)</f>
        <v>0</v>
      </c>
      <c r="AB27">
        <f>IF(T27&gt;U27,1,0)</f>
        <v>0</v>
      </c>
      <c r="AC27">
        <f t="shared" si="7"/>
        <v>0</v>
      </c>
      <c r="AD27">
        <f>IF(J27&lt;K27,1,0)</f>
        <v>1</v>
      </c>
      <c r="AE27">
        <f>IF(L27&lt;M27,1,0)</f>
        <v>1</v>
      </c>
      <c r="AF27">
        <f>IF(R27&lt;S27,1,0)</f>
        <v>1</v>
      </c>
      <c r="AG27">
        <f>IF(T27&lt;U27,1,0)</f>
        <v>1</v>
      </c>
      <c r="AH27" s="15">
        <f t="shared" si="8"/>
        <v>4</v>
      </c>
      <c r="AI27" s="11">
        <v>6</v>
      </c>
    </row>
    <row r="28" spans="1:35" x14ac:dyDescent="0.15">
      <c r="I28" s="8" t="str">
        <f>P24</f>
        <v>おれちょいす</v>
      </c>
      <c r="J28" s="17">
        <v>18</v>
      </c>
      <c r="K28" s="18">
        <v>25</v>
      </c>
      <c r="L28" s="4">
        <v>15</v>
      </c>
      <c r="M28" s="6">
        <v>25</v>
      </c>
      <c r="N28" s="9"/>
      <c r="O28" s="10"/>
      <c r="P28" s="36"/>
      <c r="Q28" s="37"/>
      <c r="R28" s="4">
        <v>25</v>
      </c>
      <c r="S28" s="6">
        <v>18</v>
      </c>
      <c r="T28" s="4">
        <v>17</v>
      </c>
      <c r="U28" s="6">
        <v>25</v>
      </c>
      <c r="V28">
        <f>SUM(J28+L28+R28+T28)</f>
        <v>75</v>
      </c>
      <c r="W28" s="15">
        <f>SUM(K28+M28+S28+U28)</f>
        <v>93</v>
      </c>
      <c r="X28" s="16">
        <f t="shared" si="6"/>
        <v>-18</v>
      </c>
      <c r="Y28">
        <f>IF(J28&gt;K28,1,0)</f>
        <v>0</v>
      </c>
      <c r="Z28">
        <f>IF(L28&gt;M28,1,0)</f>
        <v>0</v>
      </c>
      <c r="AA28">
        <f>IF(R28&gt;S28,1,0)</f>
        <v>1</v>
      </c>
      <c r="AB28">
        <f>IF(T28&gt;U28,1,0)</f>
        <v>0</v>
      </c>
      <c r="AC28">
        <f t="shared" si="7"/>
        <v>1</v>
      </c>
      <c r="AD28">
        <f>IF(J28&lt;K27,1,0)</f>
        <v>1</v>
      </c>
      <c r="AE28">
        <f>IF(L28&lt;M28,1,0)</f>
        <v>1</v>
      </c>
      <c r="AF28">
        <f>IF(R28&lt;S28,1,0)</f>
        <v>0</v>
      </c>
      <c r="AG28">
        <f>IF(T28&lt;U28,1,0)</f>
        <v>1</v>
      </c>
      <c r="AH28" s="15">
        <f t="shared" si="8"/>
        <v>3</v>
      </c>
      <c r="AI28" s="11">
        <v>5</v>
      </c>
    </row>
    <row r="29" spans="1:35" x14ac:dyDescent="0.15">
      <c r="A29" s="12"/>
      <c r="E29" s="5"/>
      <c r="I29" s="8" t="str">
        <f>R24</f>
        <v>MixSand</v>
      </c>
      <c r="J29" s="4">
        <v>24</v>
      </c>
      <c r="K29" s="6">
        <v>26</v>
      </c>
      <c r="L29" s="9"/>
      <c r="M29" s="10"/>
      <c r="N29" s="17">
        <v>25</v>
      </c>
      <c r="O29" s="18">
        <v>18</v>
      </c>
      <c r="P29" s="4">
        <v>18</v>
      </c>
      <c r="Q29" s="6">
        <v>25</v>
      </c>
      <c r="R29" s="36"/>
      <c r="S29" s="37"/>
      <c r="T29" s="4">
        <v>15</v>
      </c>
      <c r="U29" s="6">
        <v>25</v>
      </c>
      <c r="V29">
        <f>SUM(J29+N29+P29+T29)</f>
        <v>82</v>
      </c>
      <c r="W29" s="15">
        <f>SUM(K29+O29+Q29+U29)</f>
        <v>94</v>
      </c>
      <c r="X29" s="16">
        <f t="shared" si="6"/>
        <v>-12</v>
      </c>
      <c r="Y29">
        <f>IF(J29&gt;K29,1,0)</f>
        <v>0</v>
      </c>
      <c r="Z29">
        <f>IF(N29&gt;O29,1,0)</f>
        <v>1</v>
      </c>
      <c r="AA29">
        <f>IF(P29&gt;Q29,1,0)</f>
        <v>0</v>
      </c>
      <c r="AB29">
        <f>IF(T29&gt;U29,1,0)</f>
        <v>0</v>
      </c>
      <c r="AC29">
        <f t="shared" si="7"/>
        <v>1</v>
      </c>
      <c r="AD29">
        <f>IF(J29&lt;K29,1,0)</f>
        <v>1</v>
      </c>
      <c r="AE29">
        <f>IF(N29&lt;O29,1,0)</f>
        <v>0</v>
      </c>
      <c r="AF29">
        <f>IF(P29&lt;Q29,1,0)</f>
        <v>1</v>
      </c>
      <c r="AG29">
        <f>IF(T29&lt;U29,1,0)</f>
        <v>1</v>
      </c>
      <c r="AH29" s="15">
        <f t="shared" si="8"/>
        <v>3</v>
      </c>
      <c r="AI29" s="11">
        <v>4</v>
      </c>
    </row>
    <row r="30" spans="1:35" x14ac:dyDescent="0.15">
      <c r="B30" t="s">
        <v>3</v>
      </c>
      <c r="I30" s="8" t="str">
        <f>T24</f>
        <v>JUMP</v>
      </c>
      <c r="J30" s="9"/>
      <c r="K30" s="10"/>
      <c r="L30" s="17">
        <v>25</v>
      </c>
      <c r="M30" s="18">
        <v>16</v>
      </c>
      <c r="N30" s="4">
        <v>25</v>
      </c>
      <c r="O30" s="6">
        <v>8</v>
      </c>
      <c r="P30" s="4">
        <v>25</v>
      </c>
      <c r="Q30" s="6">
        <v>17</v>
      </c>
      <c r="R30" s="4">
        <v>25</v>
      </c>
      <c r="S30" s="6">
        <v>15</v>
      </c>
      <c r="T30" s="36"/>
      <c r="U30" s="37"/>
      <c r="V30">
        <f>SUM(L30+N30+P30+R30)</f>
        <v>100</v>
      </c>
      <c r="W30" s="15">
        <f>SUM(M30+O30+Q30+S30)</f>
        <v>56</v>
      </c>
      <c r="X30" s="16">
        <f t="shared" si="6"/>
        <v>44</v>
      </c>
      <c r="Y30">
        <f>IF(L30&gt;M30,1,0)</f>
        <v>1</v>
      </c>
      <c r="Z30">
        <f>IF(N30&gt;O30,1,0)</f>
        <v>1</v>
      </c>
      <c r="AA30">
        <f>IF(P30&gt;Q30,1,0)</f>
        <v>1</v>
      </c>
      <c r="AB30">
        <f>IF(R30&gt;S30,1,0)</f>
        <v>1</v>
      </c>
      <c r="AC30">
        <f t="shared" si="7"/>
        <v>4</v>
      </c>
      <c r="AD30">
        <f>IF(L30&lt;M30,1,0)</f>
        <v>0</v>
      </c>
      <c r="AE30">
        <f>IF(N30&lt;O30,1,0)</f>
        <v>0</v>
      </c>
      <c r="AF30">
        <f>IF(P30&lt;Q30,1,0)</f>
        <v>0</v>
      </c>
      <c r="AG30">
        <f>IF(R30&lt;S30,1,0)</f>
        <v>0</v>
      </c>
      <c r="AH30" s="15">
        <f t="shared" si="8"/>
        <v>0</v>
      </c>
      <c r="AI30" s="11">
        <v>1</v>
      </c>
    </row>
    <row r="31" spans="1:35" x14ac:dyDescent="0.15">
      <c r="X31" s="16">
        <f>SUM(X25:X30)</f>
        <v>0</v>
      </c>
    </row>
  </sheetData>
  <mergeCells count="39">
    <mergeCell ref="R29:S29"/>
    <mergeCell ref="T30:U30"/>
    <mergeCell ref="J5:K5"/>
    <mergeCell ref="N27:O27"/>
    <mergeCell ref="P28:Q28"/>
    <mergeCell ref="J4:K4"/>
    <mergeCell ref="L6:M6"/>
    <mergeCell ref="L4:M4"/>
    <mergeCell ref="T24:U24"/>
    <mergeCell ref="N4:O4"/>
    <mergeCell ref="N7:O7"/>
    <mergeCell ref="J25:K25"/>
    <mergeCell ref="L26:M26"/>
    <mergeCell ref="J24:K24"/>
    <mergeCell ref="L24:M24"/>
    <mergeCell ref="N24:O24"/>
    <mergeCell ref="P24:Q24"/>
    <mergeCell ref="R24:S24"/>
    <mergeCell ref="P18:Q18"/>
    <mergeCell ref="R19:S19"/>
    <mergeCell ref="P4:Q4"/>
    <mergeCell ref="P8:Q8"/>
    <mergeCell ref="T20:U20"/>
    <mergeCell ref="J15:K15"/>
    <mergeCell ref="R4:S4"/>
    <mergeCell ref="R9:S9"/>
    <mergeCell ref="L16:M16"/>
    <mergeCell ref="N17:O17"/>
    <mergeCell ref="N14:O14"/>
    <mergeCell ref="T4:U4"/>
    <mergeCell ref="T10:U10"/>
    <mergeCell ref="P14:Q14"/>
    <mergeCell ref="R14:S14"/>
    <mergeCell ref="T14:U14"/>
    <mergeCell ref="A2:A3"/>
    <mergeCell ref="A4:A5"/>
    <mergeCell ref="A6:A7"/>
    <mergeCell ref="J14:K14"/>
    <mergeCell ref="L14:M14"/>
  </mergeCells>
  <phoneticPr fontId="2"/>
  <pageMargins left="0.7" right="0.7" top="0.75" bottom="0.75" header="0.3" footer="0.3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4"/>
  <sheetViews>
    <sheetView showRuler="0" topLeftCell="F1" workbookViewId="0">
      <selection activeCell="Y38" sqref="Y38"/>
    </sheetView>
  </sheetViews>
  <sheetFormatPr defaultColWidth="13" defaultRowHeight="14.25" x14ac:dyDescent="0.15"/>
  <cols>
    <col min="6" max="6" width="5.5" customWidth="1"/>
    <col min="7" max="7" width="19.875" customWidth="1"/>
    <col min="8" max="8" width="7.625" customWidth="1"/>
    <col min="9" max="9" width="7.625" style="15" customWidth="1"/>
    <col min="10" max="10" width="7.625" customWidth="1"/>
    <col min="11" max="11" width="7.625" style="15" customWidth="1"/>
    <col min="12" max="12" width="7.625" customWidth="1"/>
    <col min="13" max="13" width="7.625" style="15" customWidth="1"/>
    <col min="14" max="14" width="6.875" bestFit="1" customWidth="1"/>
    <col min="15" max="15" width="5.5" bestFit="1" customWidth="1"/>
    <col min="16" max="16" width="6.875" bestFit="1" customWidth="1"/>
    <col min="17" max="18" width="4" hidden="1" customWidth="1"/>
    <col min="19" max="19" width="6.875" bestFit="1" customWidth="1"/>
    <col min="20" max="21" width="4" hidden="1" customWidth="1"/>
    <col min="22" max="22" width="6.875" bestFit="1" customWidth="1"/>
    <col min="23" max="23" width="6.375" style="11" customWidth="1"/>
    <col min="25" max="25" width="12.875" style="11"/>
    <col min="26" max="26" width="12.875" style="29"/>
    <col min="27" max="27" width="5.5" style="29" bestFit="1" customWidth="1"/>
    <col min="28" max="28" width="12.875" style="29"/>
    <col min="29" max="29" width="5.5" style="29" bestFit="1" customWidth="1"/>
  </cols>
  <sheetData>
    <row r="1" spans="1:29" x14ac:dyDescent="0.15">
      <c r="A1" s="33" t="s">
        <v>32</v>
      </c>
      <c r="B1" s="39" t="s">
        <v>35</v>
      </c>
      <c r="C1" s="7" t="s">
        <v>45</v>
      </c>
      <c r="D1" s="7" t="s">
        <v>46</v>
      </c>
      <c r="E1" s="7" t="s">
        <v>47</v>
      </c>
      <c r="F1" s="27"/>
      <c r="G1" s="13" t="s">
        <v>7</v>
      </c>
    </row>
    <row r="2" spans="1:29" x14ac:dyDescent="0.15">
      <c r="A2" s="33"/>
      <c r="B2" s="39"/>
      <c r="C2" s="20" t="s">
        <v>5</v>
      </c>
      <c r="D2" s="20" t="s">
        <v>70</v>
      </c>
      <c r="E2" s="20" t="s">
        <v>64</v>
      </c>
      <c r="F2" s="27"/>
    </row>
    <row r="3" spans="1:29" x14ac:dyDescent="0.15">
      <c r="A3" s="33"/>
      <c r="B3" s="39" t="s">
        <v>36</v>
      </c>
      <c r="C3" s="7" t="s">
        <v>48</v>
      </c>
      <c r="D3" s="7" t="s">
        <v>49</v>
      </c>
      <c r="E3" s="7" t="s">
        <v>50</v>
      </c>
      <c r="F3" s="38" t="s">
        <v>102</v>
      </c>
      <c r="G3" s="31" t="s">
        <v>95</v>
      </c>
      <c r="H3" s="34" t="str">
        <f>G4</f>
        <v>Peanuts</v>
      </c>
      <c r="I3" s="35"/>
      <c r="J3" s="34" t="str">
        <f>G5</f>
        <v>SMILY</v>
      </c>
      <c r="K3" s="35"/>
      <c r="L3" s="34" t="str">
        <f>G6</f>
        <v>JUMP</v>
      </c>
      <c r="M3" s="35"/>
      <c r="N3" s="12" t="s">
        <v>15</v>
      </c>
      <c r="O3" s="14" t="s">
        <v>16</v>
      </c>
      <c r="P3" s="12" t="s">
        <v>17</v>
      </c>
      <c r="Q3" s="12" t="s">
        <v>13</v>
      </c>
      <c r="R3" s="12" t="s">
        <v>13</v>
      </c>
      <c r="S3" s="12" t="s">
        <v>19</v>
      </c>
      <c r="T3" s="14" t="s">
        <v>14</v>
      </c>
      <c r="U3" s="14" t="s">
        <v>14</v>
      </c>
      <c r="V3" s="14" t="s">
        <v>20</v>
      </c>
      <c r="W3" s="12" t="s">
        <v>18</v>
      </c>
      <c r="Y3" s="3" t="s">
        <v>80</v>
      </c>
      <c r="Z3" s="7" t="s">
        <v>78</v>
      </c>
      <c r="AA3" s="7" t="s">
        <v>15</v>
      </c>
      <c r="AB3" s="7" t="s">
        <v>79</v>
      </c>
      <c r="AC3" s="7" t="s">
        <v>15</v>
      </c>
    </row>
    <row r="4" spans="1:29" x14ac:dyDescent="0.15">
      <c r="A4" s="33"/>
      <c r="B4" s="39"/>
      <c r="C4" s="20" t="s">
        <v>60</v>
      </c>
      <c r="D4" s="20" t="s">
        <v>69</v>
      </c>
      <c r="E4" s="20" t="s">
        <v>65</v>
      </c>
      <c r="F4" s="38"/>
      <c r="G4" s="8" t="str">
        <f>C2</f>
        <v>Peanuts</v>
      </c>
      <c r="H4" s="36"/>
      <c r="I4" s="37"/>
      <c r="J4" s="4">
        <f>IF($AA$4&gt;$AC$4,$AA$4,$AC$4)</f>
        <v>25</v>
      </c>
      <c r="K4" s="30">
        <v>20</v>
      </c>
      <c r="L4" s="4">
        <v>19</v>
      </c>
      <c r="M4" s="6">
        <v>25</v>
      </c>
      <c r="N4">
        <f>SUM(J4,L4)</f>
        <v>44</v>
      </c>
      <c r="O4" s="15">
        <f>SUM(K4+M4)</f>
        <v>45</v>
      </c>
      <c r="P4" s="16">
        <f>N4-O4</f>
        <v>-1</v>
      </c>
      <c r="Q4">
        <f>IF(J4&gt;K4,1,0)</f>
        <v>1</v>
      </c>
      <c r="R4">
        <f>IF(L4&gt;M4,1,0)</f>
        <v>0</v>
      </c>
      <c r="S4">
        <f>SUM(Q4:R4)</f>
        <v>1</v>
      </c>
      <c r="T4">
        <f>IF(J4&lt;K4,1,0)</f>
        <v>0</v>
      </c>
      <c r="U4">
        <f>IF(L4&lt;M4,1,0)</f>
        <v>1</v>
      </c>
      <c r="V4" s="15">
        <f>SUM(T4:U4)</f>
        <v>1</v>
      </c>
      <c r="W4" s="11">
        <v>2</v>
      </c>
      <c r="Y4" s="19">
        <v>1</v>
      </c>
      <c r="Z4" s="7" t="str">
        <f>C2</f>
        <v>Peanuts</v>
      </c>
      <c r="AA4" s="7">
        <v>25</v>
      </c>
      <c r="AB4" s="7" t="str">
        <f>D2</f>
        <v>SMILY</v>
      </c>
      <c r="AC4" s="7">
        <v>20</v>
      </c>
    </row>
    <row r="5" spans="1:29" x14ac:dyDescent="0.15">
      <c r="A5" s="33" t="s">
        <v>33</v>
      </c>
      <c r="B5" s="39" t="s">
        <v>37</v>
      </c>
      <c r="C5" s="7" t="s">
        <v>51</v>
      </c>
      <c r="D5" s="7" t="s">
        <v>53</v>
      </c>
      <c r="E5" s="7" t="s">
        <v>55</v>
      </c>
      <c r="F5" s="38"/>
      <c r="G5" s="8" t="str">
        <f>D2</f>
        <v>SMILY</v>
      </c>
      <c r="H5" s="4">
        <v>20</v>
      </c>
      <c r="I5" s="6">
        <v>25</v>
      </c>
      <c r="J5" s="36"/>
      <c r="K5" s="37"/>
      <c r="L5" s="4">
        <v>17</v>
      </c>
      <c r="M5" s="6">
        <v>25</v>
      </c>
      <c r="N5">
        <f>SUM(H5,L5)</f>
        <v>37</v>
      </c>
      <c r="O5" s="15">
        <f>SUM(I5+M5)</f>
        <v>50</v>
      </c>
      <c r="P5" s="16">
        <f t="shared" ref="P5:P6" si="0">N5-O5</f>
        <v>-13</v>
      </c>
      <c r="Q5">
        <f>IF(H5&gt;I5,1,0)</f>
        <v>0</v>
      </c>
      <c r="R5">
        <f>IF(L5&gt;M5,1,0)</f>
        <v>0</v>
      </c>
      <c r="S5">
        <f>SUM(Q5:R5)</f>
        <v>0</v>
      </c>
      <c r="T5">
        <f>IF(H5&lt;I5,1,0)</f>
        <v>1</v>
      </c>
      <c r="U5">
        <f>IF(L5&lt;M5,1,0)</f>
        <v>1</v>
      </c>
      <c r="V5" s="15">
        <f>SUM(T5:U5)</f>
        <v>2</v>
      </c>
      <c r="W5" s="11">
        <v>3</v>
      </c>
      <c r="Y5" s="19">
        <v>2</v>
      </c>
      <c r="Z5" s="7" t="str">
        <f>D4</f>
        <v>G.U.C</v>
      </c>
      <c r="AA5" s="7">
        <v>25</v>
      </c>
      <c r="AB5" s="7" t="str">
        <f>C4</f>
        <v>SHIN</v>
      </c>
      <c r="AC5" s="7">
        <v>19</v>
      </c>
    </row>
    <row r="6" spans="1:29" x14ac:dyDescent="0.15">
      <c r="A6" s="33"/>
      <c r="B6" s="39"/>
      <c r="C6" s="20" t="s">
        <v>61</v>
      </c>
      <c r="D6" s="20" t="s">
        <v>72</v>
      </c>
      <c r="E6" s="20" t="s">
        <v>68</v>
      </c>
      <c r="F6" s="38"/>
      <c r="G6" s="8" t="str">
        <f>E2</f>
        <v>JUMP</v>
      </c>
      <c r="H6" s="4">
        <v>25</v>
      </c>
      <c r="I6" s="6">
        <v>19</v>
      </c>
      <c r="J6" s="4">
        <v>25</v>
      </c>
      <c r="K6" s="6">
        <v>17</v>
      </c>
      <c r="L6" s="36"/>
      <c r="M6" s="37"/>
      <c r="N6">
        <f>SUM(H6,J6)</f>
        <v>50</v>
      </c>
      <c r="O6" s="15">
        <f>SUM(I6+K6)</f>
        <v>36</v>
      </c>
      <c r="P6" s="16">
        <f t="shared" si="0"/>
        <v>14</v>
      </c>
      <c r="Q6">
        <f>IF(H6&gt;I6,1,0)</f>
        <v>1</v>
      </c>
      <c r="R6">
        <f>IF(J6&gt;K6,1,0)</f>
        <v>1</v>
      </c>
      <c r="S6">
        <f>SUM(Q6:R6)</f>
        <v>2</v>
      </c>
      <c r="T6">
        <f>IF(H6&lt;I6,1,0)</f>
        <v>0</v>
      </c>
      <c r="U6">
        <f>IF(J6&lt;K6,1,0)</f>
        <v>0</v>
      </c>
      <c r="V6" s="15">
        <f>SUM(T6:U6)</f>
        <v>0</v>
      </c>
      <c r="W6" s="11">
        <v>1</v>
      </c>
      <c r="Y6" s="19">
        <v>3</v>
      </c>
      <c r="Z6" s="7" t="str">
        <f>E2</f>
        <v>JUMP</v>
      </c>
      <c r="AA6" s="7">
        <v>25</v>
      </c>
      <c r="AB6" s="7" t="s">
        <v>83</v>
      </c>
      <c r="AC6" s="7">
        <v>17</v>
      </c>
    </row>
    <row r="7" spans="1:29" x14ac:dyDescent="0.15">
      <c r="A7" s="33"/>
      <c r="B7" s="39" t="s">
        <v>38</v>
      </c>
      <c r="C7" s="7" t="s">
        <v>52</v>
      </c>
      <c r="D7" s="7" t="s">
        <v>54</v>
      </c>
      <c r="E7" s="7" t="s">
        <v>56</v>
      </c>
      <c r="F7" s="38"/>
      <c r="Y7" s="19">
        <v>4</v>
      </c>
      <c r="Z7" s="7" t="str">
        <f>E4</f>
        <v>伊賀市真</v>
      </c>
      <c r="AA7" s="7">
        <v>25</v>
      </c>
      <c r="AB7" s="7" t="s">
        <v>88</v>
      </c>
      <c r="AC7" s="7">
        <v>14</v>
      </c>
    </row>
    <row r="8" spans="1:29" x14ac:dyDescent="0.15">
      <c r="A8" s="33"/>
      <c r="B8" s="39"/>
      <c r="C8" s="20" t="s">
        <v>62</v>
      </c>
      <c r="D8" s="20" t="s">
        <v>71</v>
      </c>
      <c r="E8" s="20" t="s">
        <v>73</v>
      </c>
      <c r="F8" s="38"/>
      <c r="G8" s="31" t="s">
        <v>96</v>
      </c>
      <c r="H8" s="34" t="str">
        <f>G9</f>
        <v>SHIN</v>
      </c>
      <c r="I8" s="35"/>
      <c r="J8" s="34" t="str">
        <f>G10</f>
        <v>G.U.C</v>
      </c>
      <c r="K8" s="35"/>
      <c r="L8" s="34" t="str">
        <f>G11</f>
        <v>伊賀市真</v>
      </c>
      <c r="M8" s="35"/>
      <c r="N8" s="12" t="s">
        <v>15</v>
      </c>
      <c r="O8" s="14" t="s">
        <v>16</v>
      </c>
      <c r="P8" s="12" t="s">
        <v>17</v>
      </c>
      <c r="Q8" s="12" t="s">
        <v>13</v>
      </c>
      <c r="R8" s="12" t="s">
        <v>13</v>
      </c>
      <c r="S8" s="12" t="s">
        <v>19</v>
      </c>
      <c r="T8" s="14" t="s">
        <v>14</v>
      </c>
      <c r="U8" s="14" t="s">
        <v>14</v>
      </c>
      <c r="V8" s="14" t="s">
        <v>20</v>
      </c>
      <c r="W8" s="12" t="s">
        <v>18</v>
      </c>
      <c r="Y8" s="19">
        <v>5</v>
      </c>
      <c r="Z8" s="7" t="str">
        <f>E2</f>
        <v>JUMP</v>
      </c>
      <c r="AA8" s="7">
        <v>25</v>
      </c>
      <c r="AB8" s="7" t="s">
        <v>89</v>
      </c>
      <c r="AC8" s="7">
        <v>19</v>
      </c>
    </row>
    <row r="9" spans="1:29" x14ac:dyDescent="0.15">
      <c r="A9" s="33" t="s">
        <v>34</v>
      </c>
      <c r="B9" s="39" t="s">
        <v>39</v>
      </c>
      <c r="C9" s="7" t="s">
        <v>41</v>
      </c>
      <c r="D9" s="7" t="s">
        <v>42</v>
      </c>
      <c r="E9" s="7" t="s">
        <v>43</v>
      </c>
      <c r="F9" s="38"/>
      <c r="G9" s="8" t="str">
        <f>C4</f>
        <v>SHIN</v>
      </c>
      <c r="H9" s="36"/>
      <c r="I9" s="37"/>
      <c r="J9" s="4">
        <v>19</v>
      </c>
      <c r="K9" s="6">
        <v>25</v>
      </c>
      <c r="L9" s="4">
        <v>14</v>
      </c>
      <c r="M9" s="6">
        <v>25</v>
      </c>
      <c r="N9">
        <f>SUM(J9,L9)</f>
        <v>33</v>
      </c>
      <c r="O9" s="15">
        <f>SUM(K9+M9)</f>
        <v>50</v>
      </c>
      <c r="P9" s="16">
        <f>N9-O9</f>
        <v>-17</v>
      </c>
      <c r="Q9">
        <f>IF(J9&gt;K9,1,0)</f>
        <v>0</v>
      </c>
      <c r="R9">
        <f>IF(L9&gt;M9,1,0)</f>
        <v>0</v>
      </c>
      <c r="S9">
        <f>SUM(Q9:R9)</f>
        <v>0</v>
      </c>
      <c r="T9">
        <f>IF(J9&lt;K9,1,0)</f>
        <v>1</v>
      </c>
      <c r="U9">
        <f>IF(L9&lt;M9,1,0)</f>
        <v>1</v>
      </c>
      <c r="V9" s="15">
        <f>SUM(T9:U9)</f>
        <v>2</v>
      </c>
      <c r="W9" s="11">
        <v>3</v>
      </c>
      <c r="Y9" s="19">
        <v>6</v>
      </c>
      <c r="Z9" s="7" t="str">
        <f>E4</f>
        <v>伊賀市真</v>
      </c>
      <c r="AA9" s="7">
        <v>25</v>
      </c>
      <c r="AB9" s="7" t="s">
        <v>90</v>
      </c>
      <c r="AC9" s="7">
        <v>21</v>
      </c>
    </row>
    <row r="10" spans="1:29" x14ac:dyDescent="0.15">
      <c r="A10" s="33"/>
      <c r="B10" s="39"/>
      <c r="C10" s="20" t="s">
        <v>63</v>
      </c>
      <c r="D10" s="20" t="s">
        <v>66</v>
      </c>
      <c r="E10" s="20" t="s">
        <v>74</v>
      </c>
      <c r="F10" s="38"/>
      <c r="G10" s="8" t="str">
        <f>D4</f>
        <v>G.U.C</v>
      </c>
      <c r="H10" s="4">
        <v>25</v>
      </c>
      <c r="I10" s="6">
        <v>19</v>
      </c>
      <c r="J10" s="36"/>
      <c r="K10" s="37"/>
      <c r="L10" s="4">
        <v>21</v>
      </c>
      <c r="M10" s="6">
        <v>25</v>
      </c>
      <c r="N10">
        <f>SUM(H10,L10)</f>
        <v>46</v>
      </c>
      <c r="O10" s="15">
        <f>SUM(I10+M10)</f>
        <v>44</v>
      </c>
      <c r="P10" s="16">
        <f t="shared" ref="P10:P11" si="1">N10-O10</f>
        <v>2</v>
      </c>
      <c r="Q10">
        <f>IF(H10&gt;I10,1,0)</f>
        <v>1</v>
      </c>
      <c r="R10">
        <f>IF(L10&gt;M10,1,0)</f>
        <v>0</v>
      </c>
      <c r="S10">
        <f>SUM(Q10:R10)</f>
        <v>1</v>
      </c>
      <c r="T10">
        <f>IF(H10&lt;I10,1,0)</f>
        <v>0</v>
      </c>
      <c r="U10">
        <f>IF(L10&lt;M10,1,0)</f>
        <v>1</v>
      </c>
      <c r="V10" s="15">
        <f>SUM(T10:U10)</f>
        <v>1</v>
      </c>
      <c r="W10" s="11">
        <v>2</v>
      </c>
      <c r="Y10" s="19" t="s">
        <v>77</v>
      </c>
      <c r="Z10" s="32" t="s">
        <v>104</v>
      </c>
      <c r="AA10" s="7">
        <v>27</v>
      </c>
      <c r="AB10" s="7" t="s">
        <v>65</v>
      </c>
      <c r="AC10" s="7">
        <v>25</v>
      </c>
    </row>
    <row r="11" spans="1:29" x14ac:dyDescent="0.15">
      <c r="A11" s="33"/>
      <c r="B11" s="39" t="s">
        <v>40</v>
      </c>
      <c r="C11" s="7" t="s">
        <v>44</v>
      </c>
      <c r="D11" s="7" t="s">
        <v>57</v>
      </c>
      <c r="E11" s="7" t="s">
        <v>58</v>
      </c>
      <c r="F11" s="38"/>
      <c r="G11" s="8" t="str">
        <f>E4</f>
        <v>伊賀市真</v>
      </c>
      <c r="H11" s="4">
        <v>25</v>
      </c>
      <c r="I11" s="6">
        <v>14</v>
      </c>
      <c r="J11" s="4">
        <v>25</v>
      </c>
      <c r="K11" s="6">
        <v>21</v>
      </c>
      <c r="L11" s="36"/>
      <c r="M11" s="37"/>
      <c r="N11">
        <f>SUM(H11,J11)</f>
        <v>50</v>
      </c>
      <c r="O11" s="15">
        <f>SUM(I11+K11)</f>
        <v>35</v>
      </c>
      <c r="P11" s="16">
        <f t="shared" si="1"/>
        <v>15</v>
      </c>
      <c r="Q11">
        <f>IF(H11&gt;I11,1,0)</f>
        <v>1</v>
      </c>
      <c r="R11">
        <f>IF(J11&gt;K11,1,0)</f>
        <v>1</v>
      </c>
      <c r="S11">
        <f>SUM(Q11:R11)</f>
        <v>2</v>
      </c>
      <c r="T11">
        <f>IF(H11&lt;I11,1,0)</f>
        <v>0</v>
      </c>
      <c r="U11">
        <f>IF(J11&lt;K11,1,0)</f>
        <v>0</v>
      </c>
      <c r="V11" s="15">
        <f>SUM(T11:U11)</f>
        <v>0</v>
      </c>
      <c r="W11" s="11">
        <v>1</v>
      </c>
    </row>
    <row r="12" spans="1:29" x14ac:dyDescent="0.15">
      <c r="A12" s="33"/>
      <c r="B12" s="39"/>
      <c r="C12" s="20" t="s">
        <v>59</v>
      </c>
      <c r="D12" s="20" t="s">
        <v>67</v>
      </c>
      <c r="E12" s="20" t="s">
        <v>76</v>
      </c>
      <c r="F12" s="27"/>
    </row>
    <row r="13" spans="1:29" x14ac:dyDescent="0.15">
      <c r="B13" s="12"/>
    </row>
    <row r="14" spans="1:29" x14ac:dyDescent="0.15">
      <c r="B14" s="12"/>
    </row>
    <row r="15" spans="1:29" x14ac:dyDescent="0.15">
      <c r="C15" t="s">
        <v>3</v>
      </c>
      <c r="F15" s="38" t="s">
        <v>9</v>
      </c>
      <c r="G15" s="31" t="s">
        <v>97</v>
      </c>
      <c r="H15" s="34" t="str">
        <f>G16</f>
        <v>KCK</v>
      </c>
      <c r="I15" s="35"/>
      <c r="J15" s="34" t="str">
        <f>G17</f>
        <v>SUGAR BOMBS Z</v>
      </c>
      <c r="K15" s="35"/>
      <c r="L15" s="34" t="str">
        <f>G18</f>
        <v>diadra</v>
      </c>
      <c r="M15" s="35"/>
      <c r="N15" s="12" t="s">
        <v>15</v>
      </c>
      <c r="O15" s="14" t="s">
        <v>16</v>
      </c>
      <c r="P15" s="12" t="s">
        <v>17</v>
      </c>
      <c r="Q15" s="12" t="s">
        <v>13</v>
      </c>
      <c r="R15" s="12" t="s">
        <v>13</v>
      </c>
      <c r="S15" s="12" t="s">
        <v>19</v>
      </c>
      <c r="T15" s="14" t="s">
        <v>14</v>
      </c>
      <c r="U15" s="14" t="s">
        <v>14</v>
      </c>
      <c r="V15" s="14" t="s">
        <v>20</v>
      </c>
      <c r="W15" s="12" t="s">
        <v>18</v>
      </c>
      <c r="Y15" s="3" t="s">
        <v>81</v>
      </c>
      <c r="Z15" s="7" t="s">
        <v>78</v>
      </c>
      <c r="AA15" s="7" t="s">
        <v>15</v>
      </c>
      <c r="AB15" s="7" t="s">
        <v>79</v>
      </c>
      <c r="AC15" s="7" t="s">
        <v>15</v>
      </c>
    </row>
    <row r="16" spans="1:29" x14ac:dyDescent="0.15">
      <c r="F16" s="38"/>
      <c r="G16" s="8" t="str">
        <f>C6</f>
        <v>KCK</v>
      </c>
      <c r="H16" s="36"/>
      <c r="I16" s="37"/>
      <c r="J16" s="4">
        <v>23</v>
      </c>
      <c r="K16" s="6">
        <v>25</v>
      </c>
      <c r="L16" s="4">
        <v>21</v>
      </c>
      <c r="M16" s="6">
        <v>25</v>
      </c>
      <c r="N16">
        <f>SUM(J16,L16)</f>
        <v>44</v>
      </c>
      <c r="O16" s="15">
        <f>SUM(K16+M16)</f>
        <v>50</v>
      </c>
      <c r="P16" s="16">
        <f>N16-O16</f>
        <v>-6</v>
      </c>
      <c r="Q16">
        <f>IF(J16&gt;K16,1,0)</f>
        <v>0</v>
      </c>
      <c r="R16">
        <f>IF(L16&gt;M16,1,0)</f>
        <v>0</v>
      </c>
      <c r="S16">
        <f>SUM(Q16:R16)</f>
        <v>0</v>
      </c>
      <c r="T16">
        <f>IF(J16&lt;K16,1,0)</f>
        <v>1</v>
      </c>
      <c r="U16">
        <f>IF(L16&lt;M16,1,0)</f>
        <v>1</v>
      </c>
      <c r="V16" s="15">
        <f>SUM(T16:U16)</f>
        <v>2</v>
      </c>
      <c r="W16" s="11">
        <v>3</v>
      </c>
      <c r="Y16" s="19">
        <v>1</v>
      </c>
      <c r="Z16" s="7" t="str">
        <f>C6</f>
        <v>KCK</v>
      </c>
      <c r="AA16" s="7">
        <v>23</v>
      </c>
      <c r="AB16" s="7" t="str">
        <f>D6</f>
        <v>SUGAR BOMBS Z</v>
      </c>
      <c r="AC16" s="7">
        <v>25</v>
      </c>
    </row>
    <row r="17" spans="2:29" x14ac:dyDescent="0.15">
      <c r="F17" s="38"/>
      <c r="G17" s="8" t="str">
        <f>D6</f>
        <v>SUGAR BOMBS Z</v>
      </c>
      <c r="H17" s="4">
        <v>25</v>
      </c>
      <c r="I17" s="6">
        <v>23</v>
      </c>
      <c r="J17" s="36"/>
      <c r="K17" s="37"/>
      <c r="L17" s="4">
        <v>18</v>
      </c>
      <c r="M17" s="6">
        <v>25</v>
      </c>
      <c r="N17">
        <f>SUM(H17,L17)</f>
        <v>43</v>
      </c>
      <c r="O17" s="15">
        <f>SUM(I17+M17)</f>
        <v>48</v>
      </c>
      <c r="P17" s="16">
        <f t="shared" ref="P17:P18" si="2">N17-O17</f>
        <v>-5</v>
      </c>
      <c r="Q17">
        <f>IF(H17&gt;I17,1,0)</f>
        <v>1</v>
      </c>
      <c r="R17">
        <f>IF(L17&gt;M17,1,0)</f>
        <v>0</v>
      </c>
      <c r="S17">
        <f>SUM(Q17:R17)</f>
        <v>1</v>
      </c>
      <c r="T17">
        <f>IF(H17&lt;I17,1,0)</f>
        <v>0</v>
      </c>
      <c r="U17">
        <f>IF(L17&lt;M17,1,0)</f>
        <v>1</v>
      </c>
      <c r="V17" s="15">
        <f>SUM(T17:U17)</f>
        <v>1</v>
      </c>
      <c r="W17" s="11">
        <v>2</v>
      </c>
      <c r="Y17" s="19">
        <v>2</v>
      </c>
      <c r="Z17" s="7" t="str">
        <f>D8</f>
        <v>PEACE</v>
      </c>
      <c r="AA17" s="7">
        <v>19</v>
      </c>
      <c r="AB17" s="7" t="str">
        <f>C8</f>
        <v>SUGAR BOMBS GT</v>
      </c>
      <c r="AC17" s="7">
        <v>25</v>
      </c>
    </row>
    <row r="18" spans="2:29" x14ac:dyDescent="0.15">
      <c r="F18" s="38"/>
      <c r="G18" s="8" t="str">
        <f>E6</f>
        <v>diadra</v>
      </c>
      <c r="H18" s="4">
        <v>25</v>
      </c>
      <c r="I18" s="6">
        <v>21</v>
      </c>
      <c r="J18" s="4">
        <v>25</v>
      </c>
      <c r="K18" s="6">
        <v>18</v>
      </c>
      <c r="L18" s="36"/>
      <c r="M18" s="37"/>
      <c r="N18">
        <f>SUM(H18,J18)</f>
        <v>50</v>
      </c>
      <c r="O18" s="15">
        <f>SUM(I18+K18)</f>
        <v>39</v>
      </c>
      <c r="P18" s="16">
        <f t="shared" si="2"/>
        <v>11</v>
      </c>
      <c r="Q18">
        <f>IF(H18&gt;I18,1,0)</f>
        <v>1</v>
      </c>
      <c r="R18">
        <f>IF(J18&gt;K18,1,0)</f>
        <v>1</v>
      </c>
      <c r="S18">
        <f>SUM(Q18:R18)</f>
        <v>2</v>
      </c>
      <c r="T18">
        <f>IF(H18&lt;I18,1,0)</f>
        <v>0</v>
      </c>
      <c r="U18">
        <f>IF(J18&lt;K18,1,0)</f>
        <v>0</v>
      </c>
      <c r="V18" s="15">
        <f>SUM(T18:U18)</f>
        <v>0</v>
      </c>
      <c r="W18" s="11">
        <v>1</v>
      </c>
      <c r="Y18" s="19">
        <v>3</v>
      </c>
      <c r="Z18" s="7" t="str">
        <f>E6</f>
        <v>diadra</v>
      </c>
      <c r="AA18" s="7">
        <v>25</v>
      </c>
      <c r="AB18" s="7" t="s">
        <v>84</v>
      </c>
      <c r="AC18" s="7">
        <v>21</v>
      </c>
    </row>
    <row r="19" spans="2:29" x14ac:dyDescent="0.15">
      <c r="F19" s="38"/>
      <c r="G19" s="22"/>
      <c r="H19" s="23"/>
      <c r="I19" s="24"/>
      <c r="J19" s="23"/>
      <c r="K19" s="24"/>
      <c r="L19" s="23"/>
      <c r="M19" s="24"/>
      <c r="N19" s="1"/>
      <c r="O19" s="25"/>
      <c r="P19" s="26"/>
      <c r="Q19" s="1"/>
      <c r="R19" s="1"/>
      <c r="S19" s="1"/>
      <c r="T19" s="1"/>
      <c r="U19" s="1"/>
      <c r="V19" s="25"/>
      <c r="W19" s="21"/>
      <c r="Y19" s="19">
        <v>4</v>
      </c>
      <c r="Z19" s="7" t="str">
        <f>E8</f>
        <v>MixSand</v>
      </c>
      <c r="AA19" s="7">
        <v>26</v>
      </c>
      <c r="AB19" s="7" t="s">
        <v>91</v>
      </c>
      <c r="AC19" s="7">
        <v>28</v>
      </c>
    </row>
    <row r="20" spans="2:29" x14ac:dyDescent="0.15">
      <c r="C20" t="s">
        <v>3</v>
      </c>
      <c r="F20" s="38"/>
      <c r="G20" s="31" t="s">
        <v>98</v>
      </c>
      <c r="H20" s="34" t="str">
        <f>G21</f>
        <v>SUGAR BOMBS GT</v>
      </c>
      <c r="I20" s="35"/>
      <c r="J20" s="34" t="str">
        <f>G22</f>
        <v>PEACE</v>
      </c>
      <c r="K20" s="35"/>
      <c r="L20" s="34" t="str">
        <f>G23</f>
        <v>MixSand</v>
      </c>
      <c r="M20" s="35"/>
      <c r="N20" s="12" t="s">
        <v>15</v>
      </c>
      <c r="O20" s="14" t="s">
        <v>16</v>
      </c>
      <c r="P20" s="12" t="s">
        <v>17</v>
      </c>
      <c r="Q20" s="12" t="s">
        <v>13</v>
      </c>
      <c r="R20" s="12" t="s">
        <v>13</v>
      </c>
      <c r="S20" s="12" t="s">
        <v>19</v>
      </c>
      <c r="T20" s="14" t="s">
        <v>14</v>
      </c>
      <c r="U20" s="14" t="s">
        <v>14</v>
      </c>
      <c r="V20" s="14" t="s">
        <v>20</v>
      </c>
      <c r="W20" s="12" t="s">
        <v>18</v>
      </c>
      <c r="Y20" s="19">
        <v>5</v>
      </c>
      <c r="Z20" s="7" t="str">
        <f>E6</f>
        <v>diadra</v>
      </c>
      <c r="AA20" s="7">
        <v>25</v>
      </c>
      <c r="AB20" s="7" t="s">
        <v>92</v>
      </c>
      <c r="AC20" s="7">
        <v>18</v>
      </c>
    </row>
    <row r="21" spans="2:29" x14ac:dyDescent="0.15">
      <c r="F21" s="38"/>
      <c r="G21" s="8" t="str">
        <f>C8</f>
        <v>SUGAR BOMBS GT</v>
      </c>
      <c r="H21" s="36"/>
      <c r="I21" s="37"/>
      <c r="J21" s="4">
        <v>25</v>
      </c>
      <c r="K21" s="6">
        <v>19</v>
      </c>
      <c r="L21" s="4">
        <v>25</v>
      </c>
      <c r="M21" s="6">
        <v>19</v>
      </c>
      <c r="N21">
        <f>SUM(J21,L21)</f>
        <v>50</v>
      </c>
      <c r="O21" s="15">
        <f>SUM(K21+M21)</f>
        <v>38</v>
      </c>
      <c r="P21" s="16">
        <f>N21-O21</f>
        <v>12</v>
      </c>
      <c r="Q21">
        <f>IF(J21&gt;K21,1,0)</f>
        <v>1</v>
      </c>
      <c r="R21">
        <f>IF(L21&gt;M21,1,0)</f>
        <v>1</v>
      </c>
      <c r="S21">
        <f>SUM(Q21:R21)</f>
        <v>2</v>
      </c>
      <c r="T21">
        <f>IF(J21&lt;K21,1,0)</f>
        <v>0</v>
      </c>
      <c r="U21">
        <f>IF(L21&lt;M21,1,0)</f>
        <v>0</v>
      </c>
      <c r="V21" s="15">
        <f>SUM(T21:U21)</f>
        <v>0</v>
      </c>
      <c r="W21" s="11">
        <v>1</v>
      </c>
      <c r="Y21" s="19">
        <v>6</v>
      </c>
      <c r="Z21" s="7" t="str">
        <f>E8</f>
        <v>MixSand</v>
      </c>
      <c r="AA21" s="7">
        <v>19</v>
      </c>
      <c r="AB21" s="7" t="s">
        <v>93</v>
      </c>
      <c r="AC21" s="7">
        <v>25</v>
      </c>
    </row>
    <row r="22" spans="2:29" x14ac:dyDescent="0.15">
      <c r="F22" s="38"/>
      <c r="G22" s="8" t="str">
        <f>D8</f>
        <v>PEACE</v>
      </c>
      <c r="H22" s="4">
        <v>19</v>
      </c>
      <c r="I22" s="6">
        <v>25</v>
      </c>
      <c r="J22" s="36"/>
      <c r="K22" s="37"/>
      <c r="L22" s="4">
        <v>28</v>
      </c>
      <c r="M22" s="6">
        <v>26</v>
      </c>
      <c r="N22">
        <f>SUM(H22,L22)</f>
        <v>47</v>
      </c>
      <c r="O22" s="15">
        <f>SUM(I22+M22)</f>
        <v>51</v>
      </c>
      <c r="P22" s="16">
        <f t="shared" ref="P22:P23" si="3">N22-O22</f>
        <v>-4</v>
      </c>
      <c r="Q22">
        <f>IF(H22&gt;I22,1,0)</f>
        <v>0</v>
      </c>
      <c r="R22">
        <f>IF(L22&gt;M22,1,0)</f>
        <v>1</v>
      </c>
      <c r="S22">
        <f>SUM(Q22:R22)</f>
        <v>1</v>
      </c>
      <c r="T22">
        <f>IF(H22&lt;I22,1,0)</f>
        <v>1</v>
      </c>
      <c r="U22">
        <f>IF(L22&lt;M22,1,0)</f>
        <v>0</v>
      </c>
      <c r="V22" s="15">
        <f>SUM(T22:U22)</f>
        <v>1</v>
      </c>
      <c r="W22" s="11">
        <v>2</v>
      </c>
      <c r="Y22" s="19" t="s">
        <v>77</v>
      </c>
      <c r="Z22" s="7" t="s">
        <v>103</v>
      </c>
      <c r="AA22" s="7">
        <v>23</v>
      </c>
      <c r="AB22" s="32" t="s">
        <v>106</v>
      </c>
      <c r="AC22" s="7">
        <v>25</v>
      </c>
    </row>
    <row r="23" spans="2:29" x14ac:dyDescent="0.15">
      <c r="F23" s="38"/>
      <c r="G23" s="8" t="str">
        <f>E8</f>
        <v>MixSand</v>
      </c>
      <c r="H23" s="4">
        <v>19</v>
      </c>
      <c r="I23" s="6">
        <v>25</v>
      </c>
      <c r="J23" s="4">
        <v>26</v>
      </c>
      <c r="K23" s="6">
        <v>28</v>
      </c>
      <c r="L23" s="36"/>
      <c r="M23" s="37"/>
      <c r="N23">
        <f>SUM(H23,J23)</f>
        <v>45</v>
      </c>
      <c r="O23" s="15">
        <f>SUM(I23+K23)</f>
        <v>53</v>
      </c>
      <c r="P23" s="16">
        <f t="shared" si="3"/>
        <v>-8</v>
      </c>
      <c r="Q23">
        <f>IF(H23&gt;I23,1,0)</f>
        <v>0</v>
      </c>
      <c r="R23">
        <f>IF(J23&gt;K23,1,0)</f>
        <v>0</v>
      </c>
      <c r="S23">
        <f>SUM(Q23:R23)</f>
        <v>0</v>
      </c>
      <c r="T23">
        <f>IF(H23&lt;I23,1,0)</f>
        <v>1</v>
      </c>
      <c r="U23">
        <f>IF(J23&lt;K23,1,0)</f>
        <v>1</v>
      </c>
      <c r="V23" s="15">
        <f>SUM(T23:U23)</f>
        <v>2</v>
      </c>
      <c r="W23" s="11">
        <v>3</v>
      </c>
    </row>
    <row r="26" spans="2:29" x14ac:dyDescent="0.15">
      <c r="B26" s="12"/>
    </row>
    <row r="27" spans="2:29" x14ac:dyDescent="0.15">
      <c r="C27" t="s">
        <v>3</v>
      </c>
      <c r="F27" s="38" t="s">
        <v>10</v>
      </c>
      <c r="G27" s="31" t="s">
        <v>99</v>
      </c>
      <c r="H27" s="34" t="str">
        <f>G28</f>
        <v>Esperance</v>
      </c>
      <c r="I27" s="35"/>
      <c r="J27" s="34" t="str">
        <f>G29</f>
        <v>UNITY</v>
      </c>
      <c r="K27" s="35"/>
      <c r="L27" s="34" t="str">
        <f>G30</f>
        <v>おれちょいす</v>
      </c>
      <c r="M27" s="35"/>
      <c r="N27" s="12" t="s">
        <v>15</v>
      </c>
      <c r="O27" s="14" t="s">
        <v>16</v>
      </c>
      <c r="P27" s="12" t="s">
        <v>17</v>
      </c>
      <c r="Q27" s="12" t="s">
        <v>13</v>
      </c>
      <c r="R27" s="12" t="s">
        <v>13</v>
      </c>
      <c r="S27" s="12" t="s">
        <v>19</v>
      </c>
      <c r="T27" s="14" t="s">
        <v>14</v>
      </c>
      <c r="U27" s="14" t="s">
        <v>14</v>
      </c>
      <c r="V27" s="14" t="s">
        <v>20</v>
      </c>
      <c r="W27" s="12" t="s">
        <v>18</v>
      </c>
      <c r="Y27" s="3" t="s">
        <v>82</v>
      </c>
      <c r="Z27" s="7" t="s">
        <v>78</v>
      </c>
      <c r="AA27" s="7" t="s">
        <v>15</v>
      </c>
      <c r="AB27" s="7" t="s">
        <v>79</v>
      </c>
      <c r="AC27" s="7" t="s">
        <v>15</v>
      </c>
    </row>
    <row r="28" spans="2:29" x14ac:dyDescent="0.15">
      <c r="F28" s="38"/>
      <c r="G28" s="8" t="str">
        <f>C10</f>
        <v>Esperance</v>
      </c>
      <c r="H28" s="36"/>
      <c r="I28" s="37"/>
      <c r="J28" s="4">
        <v>24</v>
      </c>
      <c r="K28" s="6">
        <v>26</v>
      </c>
      <c r="L28" s="4">
        <v>25</v>
      </c>
      <c r="M28" s="6">
        <v>19</v>
      </c>
      <c r="N28">
        <f>SUM(J28,L28)</f>
        <v>49</v>
      </c>
      <c r="O28" s="15">
        <f>SUM(K28+M28)</f>
        <v>45</v>
      </c>
      <c r="P28" s="16">
        <f>N28-O28</f>
        <v>4</v>
      </c>
      <c r="Q28">
        <f>IF(J28&gt;K28,1,0)</f>
        <v>0</v>
      </c>
      <c r="R28">
        <f>IF(L28&gt;M28,1,0)</f>
        <v>1</v>
      </c>
      <c r="S28">
        <f>SUM(Q28:R28)</f>
        <v>1</v>
      </c>
      <c r="T28">
        <f>IF(J28&lt;K28,1,0)</f>
        <v>1</v>
      </c>
      <c r="U28">
        <f>IF(L28&lt;M28,1,0)</f>
        <v>0</v>
      </c>
      <c r="V28" s="15">
        <f>SUM(T28:U28)</f>
        <v>1</v>
      </c>
      <c r="W28" s="11">
        <v>2</v>
      </c>
      <c r="Y28" s="19">
        <v>1</v>
      </c>
      <c r="Z28" s="7" t="str">
        <f>C10</f>
        <v>Esperance</v>
      </c>
      <c r="AA28" s="7">
        <v>24</v>
      </c>
      <c r="AB28" s="7" t="str">
        <f>D10</f>
        <v>UNITY</v>
      </c>
      <c r="AC28" s="7">
        <v>26</v>
      </c>
    </row>
    <row r="29" spans="2:29" x14ac:dyDescent="0.15">
      <c r="F29" s="38"/>
      <c r="G29" s="8" t="str">
        <f>D10</f>
        <v>UNITY</v>
      </c>
      <c r="H29" s="4">
        <v>26</v>
      </c>
      <c r="I29" s="6">
        <v>24</v>
      </c>
      <c r="J29" s="36"/>
      <c r="K29" s="37"/>
      <c r="L29" s="4">
        <v>13</v>
      </c>
      <c r="M29" s="6">
        <v>25</v>
      </c>
      <c r="N29">
        <f>SUM(H29,L29)</f>
        <v>39</v>
      </c>
      <c r="O29" s="15">
        <f>SUM(I29+M29)</f>
        <v>49</v>
      </c>
      <c r="P29" s="16">
        <f t="shared" ref="P29:P30" si="4">N29-O29</f>
        <v>-10</v>
      </c>
      <c r="Q29">
        <f>IF(H29&gt;I29,1,0)</f>
        <v>1</v>
      </c>
      <c r="R29">
        <f>IF(L29&gt;M29,1,0)</f>
        <v>0</v>
      </c>
      <c r="S29">
        <f>SUM(Q29:R29)</f>
        <v>1</v>
      </c>
      <c r="T29">
        <f>IF(H29&lt;I29,1,0)</f>
        <v>0</v>
      </c>
      <c r="U29">
        <f>IF(L29&lt;M29,1,0)</f>
        <v>1</v>
      </c>
      <c r="V29" s="15">
        <f>SUM(T29:U29)</f>
        <v>1</v>
      </c>
      <c r="W29" s="11">
        <v>3</v>
      </c>
      <c r="Y29" s="19">
        <v>2</v>
      </c>
      <c r="Z29" s="7" t="str">
        <f>D12</f>
        <v>リファインド</v>
      </c>
      <c r="AA29" s="7">
        <v>19</v>
      </c>
      <c r="AB29" s="7" t="str">
        <f>C12</f>
        <v>リベリオン</v>
      </c>
      <c r="AC29" s="7">
        <v>25</v>
      </c>
    </row>
    <row r="30" spans="2:29" x14ac:dyDescent="0.15">
      <c r="F30" s="38"/>
      <c r="G30" s="8" t="str">
        <f>E10</f>
        <v>おれちょいす</v>
      </c>
      <c r="H30" s="4">
        <v>19</v>
      </c>
      <c r="I30" s="6">
        <v>25</v>
      </c>
      <c r="J30" s="4">
        <v>25</v>
      </c>
      <c r="K30" s="6">
        <v>13</v>
      </c>
      <c r="L30" s="36"/>
      <c r="M30" s="37"/>
      <c r="N30">
        <f>SUM(H30,J30)</f>
        <v>44</v>
      </c>
      <c r="O30" s="15">
        <f>SUM(I30+K30)</f>
        <v>38</v>
      </c>
      <c r="P30" s="16">
        <f t="shared" si="4"/>
        <v>6</v>
      </c>
      <c r="Q30">
        <f>IF(H30&gt;I30,1,0)</f>
        <v>0</v>
      </c>
      <c r="R30">
        <f>IF(J30&gt;K30,1,0)</f>
        <v>1</v>
      </c>
      <c r="S30">
        <f>SUM(Q30:R30)</f>
        <v>1</v>
      </c>
      <c r="T30">
        <f>IF(H30&lt;I30,1,0)</f>
        <v>1</v>
      </c>
      <c r="U30">
        <f>IF(J30&lt;K30,1,0)</f>
        <v>0</v>
      </c>
      <c r="V30" s="15">
        <f>SUM(T30:U30)</f>
        <v>1</v>
      </c>
      <c r="W30" s="11">
        <v>1</v>
      </c>
      <c r="Y30" s="19">
        <v>3</v>
      </c>
      <c r="Z30" s="7" t="str">
        <f>E10</f>
        <v>おれちょいす</v>
      </c>
      <c r="AA30" s="7">
        <v>19</v>
      </c>
      <c r="AB30" s="7" t="s">
        <v>85</v>
      </c>
      <c r="AC30" s="7">
        <v>25</v>
      </c>
    </row>
    <row r="31" spans="2:29" x14ac:dyDescent="0.15">
      <c r="F31" s="38"/>
      <c r="G31" s="22"/>
      <c r="H31" s="23"/>
      <c r="I31" s="24"/>
      <c r="J31" s="23"/>
      <c r="K31" s="24"/>
      <c r="L31" s="23"/>
      <c r="M31" s="24"/>
      <c r="N31" s="1"/>
      <c r="O31" s="25"/>
      <c r="P31" s="26"/>
      <c r="Q31" s="1"/>
      <c r="R31" s="1"/>
      <c r="S31" s="1"/>
      <c r="T31" s="1"/>
      <c r="U31" s="1"/>
      <c r="V31" s="25"/>
      <c r="W31" s="21"/>
      <c r="Y31" s="19">
        <v>4</v>
      </c>
      <c r="Z31" s="7" t="str">
        <f>E12</f>
        <v>TrecFlechas</v>
      </c>
      <c r="AA31" s="7">
        <v>11</v>
      </c>
      <c r="AB31" s="7" t="s">
        <v>87</v>
      </c>
      <c r="AC31" s="7">
        <v>25</v>
      </c>
    </row>
    <row r="32" spans="2:29" x14ac:dyDescent="0.15">
      <c r="C32" t="s">
        <v>3</v>
      </c>
      <c r="F32" s="38"/>
      <c r="G32" s="31" t="s">
        <v>100</v>
      </c>
      <c r="H32" s="34" t="str">
        <f>G33</f>
        <v>リベリオン</v>
      </c>
      <c r="I32" s="35"/>
      <c r="J32" s="34" t="str">
        <f>G34</f>
        <v>リファインド</v>
      </c>
      <c r="K32" s="35"/>
      <c r="L32" s="34" t="str">
        <f>G35</f>
        <v>TrecFlechas</v>
      </c>
      <c r="M32" s="35"/>
      <c r="N32" s="12" t="s">
        <v>15</v>
      </c>
      <c r="O32" s="14" t="s">
        <v>16</v>
      </c>
      <c r="P32" s="12" t="s">
        <v>17</v>
      </c>
      <c r="Q32" s="12" t="s">
        <v>13</v>
      </c>
      <c r="R32" s="12" t="s">
        <v>13</v>
      </c>
      <c r="S32" s="12" t="s">
        <v>19</v>
      </c>
      <c r="T32" s="14" t="s">
        <v>14</v>
      </c>
      <c r="U32" s="14" t="s">
        <v>14</v>
      </c>
      <c r="V32" s="14" t="s">
        <v>20</v>
      </c>
      <c r="W32" s="12" t="s">
        <v>18</v>
      </c>
      <c r="Y32" s="19">
        <v>5</v>
      </c>
      <c r="Z32" s="7" t="str">
        <f>E10</f>
        <v>おれちょいす</v>
      </c>
      <c r="AA32" s="7">
        <v>25</v>
      </c>
      <c r="AB32" s="7" t="s">
        <v>86</v>
      </c>
      <c r="AC32" s="7">
        <v>13</v>
      </c>
    </row>
    <row r="33" spans="2:29" x14ac:dyDescent="0.15">
      <c r="F33" s="38"/>
      <c r="G33" s="8" t="str">
        <f>C12</f>
        <v>リベリオン</v>
      </c>
      <c r="H33" s="36"/>
      <c r="I33" s="37"/>
      <c r="J33" s="4">
        <v>25</v>
      </c>
      <c r="K33" s="6">
        <v>19</v>
      </c>
      <c r="L33" s="4">
        <v>25</v>
      </c>
      <c r="M33" s="6">
        <v>16</v>
      </c>
      <c r="N33">
        <f>SUM(J33,L33)</f>
        <v>50</v>
      </c>
      <c r="O33" s="15">
        <f>SUM(K33+M33)</f>
        <v>35</v>
      </c>
      <c r="P33" s="16">
        <f>N33-O33</f>
        <v>15</v>
      </c>
      <c r="Q33">
        <f>IF(J33&gt;K33,1,0)</f>
        <v>1</v>
      </c>
      <c r="R33">
        <f>IF(L33&gt;M33,1,0)</f>
        <v>1</v>
      </c>
      <c r="S33">
        <f>SUM(Q33:R33)</f>
        <v>2</v>
      </c>
      <c r="T33">
        <f>IF(J33&lt;K33,1,0)</f>
        <v>0</v>
      </c>
      <c r="U33">
        <f>IF(L33&lt;M33,1,0)</f>
        <v>0</v>
      </c>
      <c r="V33" s="15">
        <f>SUM(T33:U33)</f>
        <v>0</v>
      </c>
      <c r="W33" s="11">
        <v>1</v>
      </c>
      <c r="Y33" s="19">
        <v>6</v>
      </c>
      <c r="Z33" s="7" t="str">
        <f>E12</f>
        <v>TrecFlechas</v>
      </c>
      <c r="AA33" s="7">
        <v>16</v>
      </c>
      <c r="AB33" s="7" t="s">
        <v>94</v>
      </c>
      <c r="AC33" s="7">
        <v>25</v>
      </c>
    </row>
    <row r="34" spans="2:29" x14ac:dyDescent="0.15">
      <c r="F34" s="38"/>
      <c r="G34" s="8" t="str">
        <f>D12</f>
        <v>リファインド</v>
      </c>
      <c r="H34" s="4">
        <v>19</v>
      </c>
      <c r="I34" s="6">
        <v>25</v>
      </c>
      <c r="J34" s="36"/>
      <c r="K34" s="37"/>
      <c r="L34" s="4">
        <v>25</v>
      </c>
      <c r="M34" s="6">
        <v>11</v>
      </c>
      <c r="N34">
        <f>SUM(H34,L34)</f>
        <v>44</v>
      </c>
      <c r="O34" s="15">
        <f>SUM(I34+M34)</f>
        <v>36</v>
      </c>
      <c r="P34" s="16">
        <f t="shared" ref="P34:P35" si="5">N34-O34</f>
        <v>8</v>
      </c>
      <c r="Q34">
        <f>IF(H34&gt;I34,1,0)</f>
        <v>0</v>
      </c>
      <c r="R34">
        <f>IF(L34&gt;M34,1,0)</f>
        <v>1</v>
      </c>
      <c r="S34">
        <f>SUM(Q34:R34)</f>
        <v>1</v>
      </c>
      <c r="T34">
        <f>IF(H34&lt;I34,1,0)</f>
        <v>1</v>
      </c>
      <c r="U34">
        <f>IF(L34&lt;M34,1,0)</f>
        <v>0</v>
      </c>
      <c r="V34" s="15">
        <f>SUM(T34:U34)</f>
        <v>1</v>
      </c>
      <c r="W34" s="11">
        <v>2</v>
      </c>
      <c r="Y34" s="19" t="s">
        <v>77</v>
      </c>
      <c r="Z34" s="32" t="s">
        <v>101</v>
      </c>
      <c r="AA34" s="7">
        <v>25</v>
      </c>
      <c r="AB34" s="7" t="s">
        <v>105</v>
      </c>
      <c r="AC34" s="7">
        <v>21</v>
      </c>
    </row>
    <row r="35" spans="2:29" x14ac:dyDescent="0.15">
      <c r="F35" s="38"/>
      <c r="G35" s="8" t="str">
        <f>E12</f>
        <v>TrecFlechas</v>
      </c>
      <c r="H35" s="4">
        <v>16</v>
      </c>
      <c r="I35" s="6">
        <v>25</v>
      </c>
      <c r="J35" s="4">
        <v>11</v>
      </c>
      <c r="K35" s="6">
        <v>25</v>
      </c>
      <c r="L35" s="36"/>
      <c r="M35" s="37"/>
      <c r="N35">
        <f>SUM(H35,J35)</f>
        <v>27</v>
      </c>
      <c r="O35" s="15">
        <f>SUM(I35+K35)</f>
        <v>50</v>
      </c>
      <c r="P35" s="16">
        <f t="shared" si="5"/>
        <v>-23</v>
      </c>
      <c r="Q35">
        <f>IF(H35&gt;I35,1,0)</f>
        <v>0</v>
      </c>
      <c r="R35">
        <f>IF(J35&gt;K35,1,0)</f>
        <v>0</v>
      </c>
      <c r="S35">
        <f>SUM(Q35:R35)</f>
        <v>0</v>
      </c>
      <c r="T35">
        <f>IF(H35&lt;I35,1,0)</f>
        <v>1</v>
      </c>
      <c r="U35">
        <f>IF(J35&lt;K35,1,0)</f>
        <v>1</v>
      </c>
      <c r="V35" s="15">
        <f>SUM(T35:U35)</f>
        <v>2</v>
      </c>
      <c r="W35" s="11">
        <v>3</v>
      </c>
    </row>
    <row r="38" spans="2:29" x14ac:dyDescent="0.15">
      <c r="B38" s="12"/>
    </row>
    <row r="39" spans="2:29" x14ac:dyDescent="0.15">
      <c r="C39" t="s">
        <v>3</v>
      </c>
    </row>
    <row r="44" spans="2:29" x14ac:dyDescent="0.15">
      <c r="C44" t="s">
        <v>3</v>
      </c>
    </row>
  </sheetData>
  <mergeCells count="48">
    <mergeCell ref="L3:M3"/>
    <mergeCell ref="B7:B8"/>
    <mergeCell ref="B9:B10"/>
    <mergeCell ref="B11:B12"/>
    <mergeCell ref="F15:F23"/>
    <mergeCell ref="F27:F35"/>
    <mergeCell ref="H4:I4"/>
    <mergeCell ref="J5:K5"/>
    <mergeCell ref="L6:M6"/>
    <mergeCell ref="H33:I33"/>
    <mergeCell ref="J34:K34"/>
    <mergeCell ref="L35:M35"/>
    <mergeCell ref="H15:I15"/>
    <mergeCell ref="J15:K15"/>
    <mergeCell ref="L15:M15"/>
    <mergeCell ref="L23:M23"/>
    <mergeCell ref="H32:I32"/>
    <mergeCell ref="J32:K32"/>
    <mergeCell ref="L32:M32"/>
    <mergeCell ref="H16:I16"/>
    <mergeCell ref="J17:K17"/>
    <mergeCell ref="L18:M18"/>
    <mergeCell ref="L8:M8"/>
    <mergeCell ref="F3:F11"/>
    <mergeCell ref="H28:I28"/>
    <mergeCell ref="J29:K29"/>
    <mergeCell ref="L30:M30"/>
    <mergeCell ref="H9:I9"/>
    <mergeCell ref="J10:K10"/>
    <mergeCell ref="L11:M11"/>
    <mergeCell ref="H20:I20"/>
    <mergeCell ref="J20:K20"/>
    <mergeCell ref="L20:M20"/>
    <mergeCell ref="H21:I21"/>
    <mergeCell ref="H27:I27"/>
    <mergeCell ref="J27:K27"/>
    <mergeCell ref="L27:M27"/>
    <mergeCell ref="J22:K22"/>
    <mergeCell ref="A1:A4"/>
    <mergeCell ref="A5:A8"/>
    <mergeCell ref="A9:A12"/>
    <mergeCell ref="H8:I8"/>
    <mergeCell ref="J8:K8"/>
    <mergeCell ref="B1:B2"/>
    <mergeCell ref="B3:B4"/>
    <mergeCell ref="B5:B6"/>
    <mergeCell ref="H3:I3"/>
    <mergeCell ref="J3:K3"/>
  </mergeCells>
  <phoneticPr fontId="2"/>
  <conditionalFormatting sqref="W28:W30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4">
      <colorScale>
        <cfvo type="min"/>
        <cfvo type="max"/>
        <color rgb="FF63BE7B"/>
        <color rgb="FFFFEF9C"/>
      </colorScale>
    </cfRule>
  </conditionalFormatting>
  <conditionalFormatting sqref="W21:W23 W33:W35 W16:W18 W9:W11 W4:W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前半戦</vt:lpstr>
      <vt:lpstr>後半戦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WATANABE YUJI</dc:creator>
  <cp:lastModifiedBy>eleparts_ooe</cp:lastModifiedBy>
  <dcterms:created xsi:type="dcterms:W3CDTF">2015-10-31T03:40:00Z</dcterms:created>
  <dcterms:modified xsi:type="dcterms:W3CDTF">2015-11-25T02:52:44Z</dcterms:modified>
</cp:coreProperties>
</file>